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xml"/>
  <Override PartName="/xl/comments5.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mc:AlternateContent xmlns:mc="http://schemas.openxmlformats.org/markup-compatibility/2006">
    <mc:Choice Requires="x15">
      <x15ac:absPath xmlns:x15ac="http://schemas.microsoft.com/office/spreadsheetml/2010/11/ac" url="C:\Users\ocotes-pasante\Downloads\FORTALECIMIENTO Y CAPACIDADES HUMANAS\FC documentos de referencia y procedimientos (word, pdf, flujos)\Formatos\"/>
    </mc:Choice>
  </mc:AlternateContent>
  <xr:revisionPtr revIDLastSave="0" documentId="8_{A4F9CA7A-1FB3-4F47-81FC-3880AC5FB9B7}" xr6:coauthVersionLast="47" xr6:coauthVersionMax="47" xr10:uidLastSave="{00000000-0000-0000-0000-000000000000}"/>
  <bookViews>
    <workbookView xWindow="-120" yWindow="-120" windowWidth="29040" windowHeight="15720" tabRatio="398" xr2:uid="{6F23F6A4-C163-4FBD-B131-34946095D780}"/>
  </bookViews>
  <sheets>
    <sheet name="FC-FM-081" sheetId="1" r:id="rId1"/>
    <sheet name="Calificación nivel conocimiento" sheetId="37" r:id="rId2"/>
    <sheet name="Listas desplegables" sheetId="2" r:id="rId3"/>
    <sheet name="Informe documentación" sheetId="35" r:id="rId4"/>
    <sheet name="Informe Nivel conocimiento" sheetId="36" r:id="rId5"/>
  </sheets>
  <definedNames>
    <definedName name="_xlnm._FilterDatabase" localSheetId="0" hidden="1">'FC-FM-081'!$K$8:$L$74</definedName>
    <definedName name="_xlnm._FilterDatabase" localSheetId="2" hidden="1">'Listas desplegables'!$E$51:$G$66</definedName>
    <definedName name="_xlnm.Print_Area" localSheetId="0">'FC-FM-081'!$A$1:$V$74</definedName>
    <definedName name="Especifico1">'Listas desplegables'!$I$4:$I$9</definedName>
    <definedName name="Especifico4">'Listas desplegables'!$L$4:$L$9</definedName>
    <definedName name="Especifico5">'Listas desplegables'!$M$4:$M$9</definedName>
    <definedName name="Especifico6">'Listas desplegables'!$N$4:$N$9</definedName>
    <definedName name="Lista">'Listas desplegables'!$G$5:$G$10</definedName>
    <definedName name="OBJET1" localSheetId="4">'Informe Nivel conocimiento'!#REF!</definedName>
    <definedName name="OBJET1">#REF!</definedName>
    <definedName name="OBJET2" localSheetId="4">'Informe Nivel conocimiento'!$C$3:$E$3</definedName>
    <definedName name="OBJET2">#REF!</definedName>
    <definedName name="OBJET4" localSheetId="4">'Informe Nivel conocimiento'!#REF!</definedName>
    <definedName name="OBJET4">#REF!</definedName>
    <definedName name="OBJET5" localSheetId="4">'Informe Nivel conocimiento'!#REF!</definedName>
    <definedName name="OBJET5">#REF!</definedName>
    <definedName name="OBJETGRAL" localSheetId="4">'Informe Nivel conocimiento'!$A$3:$A$3</definedName>
    <definedName name="OBJETGRAL">#REF!</definedName>
    <definedName name="Objetivo1">'Listas desplegables'!$I$4:$I$6</definedName>
    <definedName name="Objetivo10">'Listas desplegables'!$R$4:$R$8</definedName>
    <definedName name="Objetivo2">'Listas desplegables'!$J$4:$J$9</definedName>
    <definedName name="Objetivo3">'Listas desplegables'!$K$4:$K$5</definedName>
    <definedName name="Objetivo4">'Listas desplegables'!$L$4</definedName>
    <definedName name="Objetivo5">'Listas desplegables'!$M$4:$M$8</definedName>
    <definedName name="Objetivo5.">'Listas desplegables'!$M$4:$M$6</definedName>
    <definedName name="Objetivo6">'Listas desplegables'!$N$4:$N$9</definedName>
    <definedName name="Objetivo7">'Listas desplegables'!$O$4:$O$8</definedName>
    <definedName name="Objetivo8">'Listas desplegables'!$P$4:$P$25</definedName>
    <definedName name="Objetivo9">'Listas desplegables'!$Q$4:$Q$5</definedName>
    <definedName name="ObjetivosGenerales">'Listas desplegables'!$H$4:$H$9</definedName>
    <definedName name="ObjetivosPEM">'Listas desplegables'!$I$3:$N$4</definedName>
    <definedName name="ONJET3" localSheetId="3">#REF!</definedName>
    <definedName name="ONJET3" localSheetId="4">'Informe Nivel conocimiento'!#REF!</definedName>
    <definedName name="ONJET3">#REF!</definedName>
    <definedName name="Seleccion" localSheetId="3">'FC-FM-081'!#REF!</definedName>
    <definedName name="Seleccion" localSheetId="4">'FC-FM-081'!#REF!</definedName>
    <definedName name="Seleccion">'FC-FM-081'!#REF!</definedName>
    <definedName name="Selección" localSheetId="3">'FC-FM-081'!#REF!</definedName>
    <definedName name="Selección" localSheetId="4">'FC-FM-081'!#REF!</definedName>
    <definedName name="Selección">'FC-FM-081'!#REF!</definedName>
    <definedName name="Selección10">'FC-FM-081'!$D$16</definedName>
    <definedName name="Selección11">'FC-FM-081'!$D$17</definedName>
    <definedName name="Selección12">'FC-FM-081'!$D$19</definedName>
    <definedName name="Selección13">'FC-FM-081'!$D$21</definedName>
    <definedName name="Selección14">'FC-FM-081'!$D$22</definedName>
    <definedName name="Selección15">'FC-FM-081'!$D$23</definedName>
    <definedName name="Selección16">'FC-FM-081'!$D$24</definedName>
    <definedName name="Selección17">'FC-FM-081'!#REF!</definedName>
    <definedName name="Selección18">'FC-FM-081'!$D$28</definedName>
    <definedName name="Selección19">'FC-FM-081'!$D$29</definedName>
    <definedName name="Selección2" localSheetId="3">'FC-FM-081'!#REF!</definedName>
    <definedName name="Selección2" localSheetId="4">'FC-FM-081'!#REF!</definedName>
    <definedName name="Selección2">'FC-FM-081'!#REF!</definedName>
    <definedName name="Selección20">'FC-FM-081'!$D$30</definedName>
    <definedName name="Selección21">'FC-FM-081'!$D$31</definedName>
    <definedName name="Selección22">'FC-FM-081'!$D$32</definedName>
    <definedName name="Selección23">'FC-FM-081'!$D$33</definedName>
    <definedName name="Selección24">'FC-FM-081'!$D$33</definedName>
    <definedName name="Selección25">'FC-FM-081'!$D$34</definedName>
    <definedName name="Selección26">'FC-FM-081'!$D$35</definedName>
    <definedName name="Selección27">'FC-FM-081'!$D$36</definedName>
    <definedName name="Selección28">'FC-FM-081'!#REF!</definedName>
    <definedName name="Selección29">'FC-FM-081'!$D$37</definedName>
    <definedName name="Selección3" localSheetId="3">'FC-FM-081'!#REF!</definedName>
    <definedName name="Selección3" localSheetId="4">'FC-FM-081'!#REF!</definedName>
    <definedName name="Selección3">'FC-FM-081'!#REF!</definedName>
    <definedName name="Selección30">'FC-FM-081'!$D$38</definedName>
    <definedName name="Selección31">'FC-FM-081'!$D$39</definedName>
    <definedName name="Selección32">'FC-FM-081'!$D$43</definedName>
    <definedName name="Selección33">'FC-FM-081'!$D$44</definedName>
    <definedName name="Selección34">'FC-FM-081'!$D$54</definedName>
    <definedName name="Selección35">'FC-FM-081'!$D$55</definedName>
    <definedName name="Selección36">'FC-FM-081'!$D$56</definedName>
    <definedName name="Selección37">'FC-FM-081'!$D$57</definedName>
    <definedName name="Selección38">'FC-FM-081'!$D$58</definedName>
    <definedName name="Selección39">'FC-FM-081'!$D$70</definedName>
    <definedName name="Selección4">'FC-FM-081'!$D$9</definedName>
    <definedName name="Selección40">'FC-FM-081'!$D$74</definedName>
    <definedName name="Selección5">'FC-FM-081'!$D$10</definedName>
    <definedName name="Selección6">'FC-FM-081'!$D$11</definedName>
    <definedName name="Selección7">'FC-FM-081'!$D$12</definedName>
    <definedName name="Selección8">'FC-FM-081'!$D$14</definedName>
    <definedName name="Selección9">'FC-FM-081'!$D$15</definedName>
    <definedName name="Selecciongral">'FC-FM-081'!$D$9:$D$74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11" i="1"/>
  <c r="E12" i="1"/>
  <c r="E13" i="1"/>
  <c r="E14" i="1"/>
  <c r="E15" i="1"/>
  <c r="E16" i="1"/>
  <c r="E17" i="1"/>
  <c r="E18" i="1"/>
  <c r="E19" i="1"/>
  <c r="E20"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21" i="1"/>
  <c r="E22" i="1"/>
  <c r="E23" i="1"/>
  <c r="E24" i="1"/>
  <c r="E25" i="1"/>
  <c r="E26" i="1"/>
  <c r="E9" i="1"/>
  <c r="D13" i="37"/>
  <c r="I19" i="1"/>
  <c r="H19" i="1"/>
  <c r="I9" i="1"/>
  <c r="H9" i="1"/>
  <c r="P74" i="1"/>
  <c r="N74" i="1"/>
  <c r="I74" i="1"/>
  <c r="H74" i="1"/>
  <c r="P73" i="1"/>
  <c r="N73" i="1"/>
  <c r="I73" i="1"/>
  <c r="H73" i="1"/>
  <c r="P72" i="1"/>
  <c r="N72" i="1"/>
  <c r="I72" i="1"/>
  <c r="H72" i="1"/>
  <c r="P71" i="1"/>
  <c r="N71" i="1"/>
  <c r="I71" i="1"/>
  <c r="H71" i="1"/>
  <c r="P70" i="1"/>
  <c r="N70" i="1"/>
  <c r="I70" i="1"/>
  <c r="H70" i="1"/>
  <c r="P69" i="1"/>
  <c r="N69" i="1"/>
  <c r="I69" i="1"/>
  <c r="H69" i="1"/>
  <c r="P68" i="1"/>
  <c r="N68" i="1"/>
  <c r="I68" i="1"/>
  <c r="H68" i="1"/>
  <c r="P67" i="1"/>
  <c r="N67" i="1"/>
  <c r="I67" i="1"/>
  <c r="H67" i="1"/>
  <c r="P66" i="1"/>
  <c r="N66" i="1"/>
  <c r="I66" i="1"/>
  <c r="H66" i="1"/>
  <c r="P65" i="1"/>
  <c r="N65" i="1"/>
  <c r="I65" i="1"/>
  <c r="H65" i="1"/>
  <c r="P64" i="1"/>
  <c r="N64" i="1"/>
  <c r="I64" i="1"/>
  <c r="H64" i="1"/>
  <c r="P63" i="1"/>
  <c r="N63" i="1"/>
  <c r="I63" i="1"/>
  <c r="H63" i="1"/>
  <c r="P62" i="1"/>
  <c r="N62" i="1"/>
  <c r="I62" i="1"/>
  <c r="H62" i="1"/>
  <c r="P61" i="1"/>
  <c r="N61" i="1"/>
  <c r="I61" i="1"/>
  <c r="H61" i="1"/>
  <c r="P60" i="1"/>
  <c r="N60" i="1"/>
  <c r="I60" i="1"/>
  <c r="H60" i="1"/>
  <c r="P59" i="1"/>
  <c r="N59" i="1"/>
  <c r="I59" i="1"/>
  <c r="H59" i="1"/>
  <c r="P58" i="1"/>
  <c r="N58" i="1"/>
  <c r="I58" i="1"/>
  <c r="H58" i="1"/>
  <c r="P57" i="1"/>
  <c r="N57" i="1"/>
  <c r="I57" i="1"/>
  <c r="H57" i="1"/>
  <c r="P56" i="1"/>
  <c r="N56" i="1"/>
  <c r="I56" i="1"/>
  <c r="H56" i="1"/>
  <c r="P55" i="1"/>
  <c r="N55" i="1"/>
  <c r="I55" i="1"/>
  <c r="H55" i="1"/>
  <c r="P54" i="1"/>
  <c r="N54" i="1"/>
  <c r="I54" i="1"/>
  <c r="H54" i="1"/>
  <c r="P53" i="1"/>
  <c r="N53" i="1"/>
  <c r="I53" i="1"/>
  <c r="H53" i="1"/>
  <c r="P52" i="1"/>
  <c r="N52" i="1"/>
  <c r="I52" i="1"/>
  <c r="H52" i="1"/>
  <c r="P51" i="1"/>
  <c r="N51" i="1"/>
  <c r="I51" i="1"/>
  <c r="H51" i="1"/>
  <c r="P50" i="1"/>
  <c r="N50" i="1"/>
  <c r="I50" i="1"/>
  <c r="H50" i="1"/>
  <c r="P49" i="1"/>
  <c r="N49" i="1"/>
  <c r="I49" i="1"/>
  <c r="H49" i="1"/>
  <c r="P48" i="1"/>
  <c r="N48" i="1"/>
  <c r="I48" i="1"/>
  <c r="H48" i="1"/>
  <c r="P47" i="1"/>
  <c r="N47" i="1"/>
  <c r="I47" i="1"/>
  <c r="H47" i="1"/>
  <c r="P46" i="1"/>
  <c r="N46" i="1"/>
  <c r="I46" i="1"/>
  <c r="H46" i="1"/>
  <c r="P45" i="1"/>
  <c r="N45" i="1"/>
  <c r="I45" i="1"/>
  <c r="H45" i="1"/>
  <c r="P44" i="1"/>
  <c r="N44" i="1"/>
  <c r="I44" i="1"/>
  <c r="H44" i="1"/>
  <c r="P43" i="1"/>
  <c r="N43" i="1"/>
  <c r="I43" i="1"/>
  <c r="H43" i="1"/>
  <c r="P42" i="1"/>
  <c r="N42" i="1"/>
  <c r="I42" i="1"/>
  <c r="H42" i="1"/>
  <c r="P41" i="1"/>
  <c r="N41" i="1"/>
  <c r="I41" i="1"/>
  <c r="H41" i="1"/>
  <c r="P40" i="1"/>
  <c r="N40" i="1"/>
  <c r="I40" i="1"/>
  <c r="H40" i="1"/>
  <c r="P39" i="1"/>
  <c r="N39" i="1"/>
  <c r="I39" i="1"/>
  <c r="H39" i="1"/>
  <c r="P38" i="1"/>
  <c r="N38" i="1"/>
  <c r="I38" i="1"/>
  <c r="H38" i="1"/>
  <c r="P37" i="1"/>
  <c r="N37" i="1"/>
  <c r="I37" i="1"/>
  <c r="H37" i="1"/>
  <c r="P36" i="1"/>
  <c r="N36" i="1"/>
  <c r="I36" i="1"/>
  <c r="H36" i="1"/>
  <c r="P35" i="1"/>
  <c r="N35" i="1"/>
  <c r="I35" i="1"/>
  <c r="H35" i="1"/>
  <c r="P34" i="1"/>
  <c r="N34" i="1"/>
  <c r="I34" i="1"/>
  <c r="H34" i="1"/>
  <c r="P33" i="1"/>
  <c r="N33" i="1"/>
  <c r="I33" i="1"/>
  <c r="H33" i="1"/>
  <c r="P32" i="1"/>
  <c r="N32" i="1"/>
  <c r="I32" i="1"/>
  <c r="H32" i="1"/>
  <c r="P31" i="1"/>
  <c r="N31" i="1"/>
  <c r="I31" i="1"/>
  <c r="H31" i="1"/>
  <c r="P30" i="1"/>
  <c r="N30" i="1"/>
  <c r="I30" i="1"/>
  <c r="H30" i="1"/>
  <c r="P29" i="1"/>
  <c r="N29" i="1"/>
  <c r="I29" i="1"/>
  <c r="H29" i="1"/>
  <c r="P28" i="1"/>
  <c r="N28" i="1"/>
  <c r="I28" i="1"/>
  <c r="H28" i="1"/>
  <c r="P27" i="1"/>
  <c r="N27" i="1"/>
  <c r="I27" i="1"/>
  <c r="H27" i="1"/>
  <c r="P26" i="1"/>
  <c r="N26" i="1"/>
  <c r="I26" i="1"/>
  <c r="H26" i="1"/>
  <c r="P25" i="1"/>
  <c r="N25" i="1"/>
  <c r="I25" i="1"/>
  <c r="H25" i="1"/>
  <c r="P24" i="1"/>
  <c r="N24" i="1"/>
  <c r="I24" i="1"/>
  <c r="H24" i="1"/>
  <c r="P23" i="1"/>
  <c r="N23" i="1"/>
  <c r="I23" i="1"/>
  <c r="H23" i="1"/>
  <c r="P22" i="1"/>
  <c r="N22" i="1"/>
  <c r="I22" i="1"/>
  <c r="H22" i="1"/>
  <c r="P21" i="1"/>
  <c r="N21" i="1"/>
  <c r="I21" i="1"/>
  <c r="H21" i="1"/>
  <c r="P20" i="1"/>
  <c r="N20" i="1"/>
  <c r="I20" i="1"/>
  <c r="H20" i="1"/>
  <c r="P19" i="1"/>
  <c r="N19" i="1"/>
  <c r="P18" i="1"/>
  <c r="N18" i="1"/>
  <c r="I18" i="1"/>
  <c r="H18" i="1"/>
  <c r="P17" i="1"/>
  <c r="N17" i="1"/>
  <c r="I17" i="1"/>
  <c r="H17" i="1"/>
  <c r="P16" i="1"/>
  <c r="N16" i="1"/>
  <c r="I16" i="1"/>
  <c r="H16" i="1"/>
  <c r="P15" i="1"/>
  <c r="N15" i="1"/>
  <c r="I15" i="1"/>
  <c r="H15" i="1"/>
  <c r="P14" i="1"/>
  <c r="N14" i="1"/>
  <c r="I14" i="1"/>
  <c r="H14" i="1"/>
  <c r="P13" i="1"/>
  <c r="N13" i="1"/>
  <c r="I13" i="1"/>
  <c r="H13" i="1"/>
  <c r="P12" i="1"/>
  <c r="N12" i="1"/>
  <c r="I12" i="1"/>
  <c r="H12" i="1"/>
  <c r="P11" i="1"/>
  <c r="N11" i="1"/>
  <c r="I11" i="1"/>
  <c r="H11" i="1"/>
  <c r="P10" i="1"/>
  <c r="N10" i="1"/>
  <c r="I10" i="1"/>
  <c r="H10" i="1"/>
  <c r="C5" i="35"/>
  <c r="P9" i="1"/>
  <c r="N9" i="1"/>
  <c r="E5" i="35"/>
  <c r="B4" i="36"/>
  <c r="B5" i="36"/>
  <c r="D5" i="35"/>
  <c r="F5" i="35"/>
  <c r="C4" i="36"/>
  <c r="C5" i="36"/>
  <c r="D4" i="36"/>
  <c r="D5" i="36"/>
  <c r="E4" i="36"/>
  <c r="E5" i="36"/>
  <c r="B5"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Edward Suárez Gómez</author>
  </authors>
  <commentList>
    <comment ref="C6" authorId="0" shapeId="0" xr:uid="{DCF677C9-53FC-4D7F-9F9F-F298370D39EC}">
      <text>
        <r>
          <rPr>
            <sz val="9"/>
            <color indexed="8"/>
            <rFont val="Tahoma"/>
            <family val="2"/>
          </rPr>
          <t xml:space="preserve">
</t>
        </r>
        <r>
          <rPr>
            <sz val="9"/>
            <color indexed="8"/>
            <rFont val="Tahoma"/>
            <family val="2"/>
          </rPr>
          <t xml:space="preserve">Establecer toda la línea estratégica que se relacionará con el tema a analizar. 
</t>
        </r>
        <r>
          <rPr>
            <sz val="9"/>
            <color indexed="8"/>
            <rFont val="Tahoma"/>
            <family val="2"/>
          </rPr>
          <t xml:space="preserve">
</t>
        </r>
        <r>
          <rPr>
            <sz val="9"/>
            <color indexed="8"/>
            <rFont val="Tahoma"/>
            <family val="2"/>
          </rPr>
          <t xml:space="preserve">Para diligenciar esta sección se puede consultar el documento: 
</t>
        </r>
        <r>
          <rPr>
            <sz val="9"/>
            <color indexed="8"/>
            <rFont val="Tahoma"/>
            <family val="2"/>
          </rPr>
          <t xml:space="preserve">Plan Estratégico Sectorial 2023 -2026 y sus correspondientes metas, según anexo, el documento se encuentra publicado en:
</t>
        </r>
        <r>
          <rPr>
            <sz val="9"/>
            <color indexed="8"/>
            <rFont val="Tahoma"/>
            <family val="2"/>
          </rPr>
          <t xml:space="preserve"> https://www.mincit.gov.co/getattachment/ministerio/planeacion/planeacion-estrategica-sectorial/plan-de-accion-planeacion-estrategica-sectorial/2023/presentacion-plan-estrategico-sectorial-2023-2026/17-08-2023-presentacion-plan-estrategico-sectorial-2023-2026.pdf.aspx
</t>
        </r>
        <r>
          <rPr>
            <sz val="9"/>
            <color indexed="8"/>
            <rFont val="Tahoma"/>
            <family val="2"/>
          </rPr>
          <t xml:space="preserve">
</t>
        </r>
        <r>
          <rPr>
            <sz val="9"/>
            <color indexed="8"/>
            <rFont val="Tahoma"/>
            <family val="2"/>
          </rPr>
          <t xml:space="preserve">En este documento específicamente el contenido de cada uno de los objetivos estratégicos sectoriales y sus respectivas metas
</t>
        </r>
      </text>
    </comment>
    <comment ref="A7" authorId="0" shapeId="0" xr:uid="{CA271B61-40EF-463B-9826-B9F07E33D5D7}">
      <text>
        <r>
          <rPr>
            <sz val="10"/>
            <color indexed="8"/>
            <rFont val="Tahoma"/>
            <family val="2"/>
          </rPr>
          <t>En esta sección se identifica el tema de conocimiento a inventariar, el área principal donde se gestiona, y es la misma área o dependencia de donde pertenece el funcionario o contratista que se está entrevistando. También se selecciona el nivel de importancia que el tema tiene en relación a los objetivos estratégicos</t>
        </r>
      </text>
    </comment>
    <comment ref="C7" authorId="0" shapeId="0" xr:uid="{CD5CCBB2-6465-4DC2-9005-DD8FE7B70DEF}">
      <text>
        <r>
          <rPr>
            <b/>
            <sz val="13"/>
            <color indexed="54"/>
            <rFont val="Calibri"/>
            <family val="2"/>
          </rPr>
          <t xml:space="preserve">
</t>
        </r>
        <r>
          <rPr>
            <b/>
            <sz val="13"/>
            <color indexed="54"/>
            <rFont val="Calibri"/>
            <family val="2"/>
          </rPr>
          <t xml:space="preserve">Si aplica seleccione el Objetivo de Desarrollo Sostenible - ODS que está alineado y relacionado con el tema a analizar y con el objetivo correspondiente al Plan Estratégico Institucional, los Objetivos de Desarrollo Sostenible - ODS se pueden consultar en la siguiente página web:
</t>
        </r>
        <r>
          <rPr>
            <b/>
            <sz val="13"/>
            <color indexed="54"/>
            <rFont val="Calibri"/>
            <family val="2"/>
          </rPr>
          <t xml:space="preserve"> https://www1.undp.org/content/undp/es/home/sustainable-development-goals/</t>
        </r>
      </text>
    </comment>
    <comment ref="D7" authorId="0" shapeId="0" xr:uid="{C345FFBA-81BA-48BD-9B0A-60DF512FA2BD}">
      <text>
        <r>
          <rPr>
            <sz val="9"/>
            <color indexed="8"/>
            <rFont val="Tahoma"/>
            <family val="2"/>
          </rPr>
          <t xml:space="preserve">
</t>
        </r>
        <r>
          <rPr>
            <sz val="9"/>
            <color indexed="8"/>
            <rFont val="Tahoma"/>
            <family val="2"/>
          </rPr>
          <t xml:space="preserve">En esta sección se seleccionarán los objetivos del </t>
        </r>
        <r>
          <rPr>
            <sz val="9"/>
            <color indexed="8"/>
            <rFont val="Calibri"/>
            <family val="2"/>
          </rPr>
          <t>Plan Estratégico Sectorial 2023 -2026 y sus correspondientes metas, según anexo, el documento se encuentra publicado en:</t>
        </r>
        <r>
          <rPr>
            <sz val="2"/>
            <color indexed="8"/>
            <rFont val="Calibri"/>
            <family val="2"/>
          </rPr>
          <t xml:space="preserve">
</t>
        </r>
        <r>
          <rPr>
            <sz val="9"/>
            <color indexed="8"/>
            <rFont val="Calibri"/>
            <family val="2"/>
          </rPr>
          <t xml:space="preserve"> https://www.mincit.gov.co/getattachment/ministerio/planeacion/planeacion-estrategica-sectorial/plan-de-accion-planeacion-estrategica-sectorial/2023/presentacion-plan-estrategico-sectorial-2023-2026/17-08-2023-presentacion-plan-estrategico-sectorial-2023-2026.pdf.aspx</t>
        </r>
      </text>
    </comment>
    <comment ref="G7" authorId="0" shapeId="0" xr:uid="{ADA8A95F-A6A8-4BC2-8C94-9DB8E28CC091}">
      <text>
        <r>
          <rPr>
            <sz val="9"/>
            <color indexed="8"/>
            <rFont val="Tahoma"/>
            <family val="2"/>
          </rPr>
          <t xml:space="preserve">
</t>
        </r>
        <r>
          <rPr>
            <sz val="9"/>
            <color indexed="8"/>
            <rFont val="Tahoma"/>
            <family val="2"/>
          </rPr>
          <t>En esta sección se agregarán los datos relativos al proceso encargado del tema que se va a relacionar también con los objetivos anteriormente seleccionados</t>
        </r>
      </text>
    </comment>
    <comment ref="A8" authorId="0" shapeId="0" xr:uid="{EC284E98-F6B2-480D-87FA-6DBFE2A4853F}">
      <text>
        <r>
          <rPr>
            <sz val="9"/>
            <color indexed="8"/>
            <rFont val="Tahoma"/>
            <family val="2"/>
          </rPr>
          <t xml:space="preserve">
</t>
        </r>
        <r>
          <rPr>
            <sz val="10.5"/>
            <color indexed="8"/>
            <rFont val="Tahoma"/>
            <family val="2"/>
          </rPr>
          <t xml:space="preserve">Digite el nombre del tema a analizar, el cual debe estar relacionado con el proceso que seleccionó y con los objetivos seleccionados al comienzo del formato, puede escribir el tema primero en esta casilla y luego relacionar los objetivos correspondientes. En cada casilla deberá escribir un solo </t>
        </r>
        <r>
          <rPr>
            <sz val="10"/>
            <color indexed="8"/>
            <rFont val="Tahoma"/>
            <family val="2"/>
          </rPr>
          <t xml:space="preserve">tema </t>
        </r>
        <r>
          <rPr>
            <sz val="11"/>
            <color indexed="8"/>
            <rFont val="Calibri"/>
            <family val="2"/>
          </rPr>
          <t xml:space="preserve">por </t>
        </r>
        <r>
          <rPr>
            <sz val="12"/>
            <color indexed="8"/>
            <rFont val="Calibri"/>
            <family val="2"/>
          </rPr>
          <t xml:space="preserve">casilla </t>
        </r>
        <r>
          <rPr>
            <sz val="11"/>
            <color indexed="8"/>
            <rFont val="Calibri"/>
            <family val="2"/>
          </rPr>
          <t>y en la misma se pueden incluir los subtemas asociados a este</t>
        </r>
        <r>
          <rPr>
            <sz val="11"/>
            <color indexed="8"/>
            <rFont val="Tahoma"/>
            <family val="2"/>
          </rPr>
          <t xml:space="preserve">, </t>
        </r>
        <r>
          <rPr>
            <sz val="10.5"/>
            <color indexed="8"/>
            <rFont val="Tahoma"/>
            <family val="2"/>
          </rPr>
          <t>el cual no deberá ser extenso en su denominación, preferiblemente use una o máximo tres palabras que lo identifiquen dentro de la dependencia, evite las siglas y si las utiliza escriba el respectivo significado de las mismas.</t>
        </r>
      </text>
    </comment>
    <comment ref="B8" authorId="0" shapeId="0" xr:uid="{6B28C364-F2C1-4AC4-AFB3-0CA0CE069F85}">
      <text>
        <r>
          <rPr>
            <sz val="10"/>
            <color indexed="8"/>
            <rFont val="Tahoma"/>
            <family val="2"/>
          </rPr>
          <t>Principal dependencia o área donde se maneja el tema, es el área que corresponde al funcionario o contratista que se está entrevistando</t>
        </r>
      </text>
    </comment>
    <comment ref="D8" authorId="0" shapeId="0" xr:uid="{66015400-D327-437E-AD70-0DBE0A505E60}">
      <text>
        <r>
          <rPr>
            <sz val="9"/>
            <color indexed="8"/>
            <rFont val="Tahoma"/>
            <family val="2"/>
          </rPr>
          <t xml:space="preserve">
</t>
        </r>
        <r>
          <rPr>
            <sz val="9"/>
            <color indexed="8"/>
            <rFont val="Tahoma"/>
            <family val="2"/>
          </rPr>
          <t>Seleccione el objetivo estratégico según el Plan Estratégico Sectorial (PES) 2023 - 2026</t>
        </r>
      </text>
    </comment>
    <comment ref="E8" authorId="0" shapeId="0" xr:uid="{44FB3BC7-E39A-45BA-9C47-D4F370875A96}">
      <text>
        <r>
          <rPr>
            <sz val="9"/>
            <color indexed="8"/>
            <rFont val="Tahoma"/>
            <family val="2"/>
          </rPr>
          <t xml:space="preserve">
</t>
        </r>
        <r>
          <rPr>
            <sz val="9"/>
            <color indexed="8"/>
            <rFont val="Tahoma"/>
            <family val="2"/>
          </rPr>
          <t>la información de esta columna aparece automáticamente cuando selecciona el objetivo general</t>
        </r>
      </text>
    </comment>
    <comment ref="F8" authorId="0" shapeId="0" xr:uid="{4AB03222-9F46-479B-B266-BA98A292441D}">
      <text>
        <r>
          <rPr>
            <sz val="9"/>
            <color indexed="8"/>
            <rFont val="Tahoma"/>
            <family val="2"/>
          </rPr>
          <t xml:space="preserve">
</t>
        </r>
        <r>
          <rPr>
            <sz val="9"/>
            <color indexed="8"/>
            <rFont val="Tahoma"/>
            <family val="2"/>
          </rPr>
          <t>Dentro de las siguientes categorías seleccione el nivel de importancia que el tema tiene para la estrategia de la institución en general, remítase a los objetivos estratégicos que seleccionó y luego por tema seleccione una opción de la lista desplegable</t>
        </r>
      </text>
    </comment>
    <comment ref="G8" authorId="0" shapeId="0" xr:uid="{B10FDA7C-3C31-4EFC-98BB-DD3C65652CE8}">
      <text>
        <r>
          <rPr>
            <sz val="9"/>
            <color indexed="8"/>
            <rFont val="Tahoma"/>
            <family val="2"/>
          </rPr>
          <t xml:space="preserve">Seleccione el proceso que reporta la información sobre el tema inventariado 
</t>
        </r>
        <r>
          <rPr>
            <sz val="9"/>
            <color indexed="8"/>
            <rFont val="Tahoma"/>
            <family val="2"/>
          </rPr>
          <t xml:space="preserve">
</t>
        </r>
      </text>
    </comment>
    <comment ref="H8" authorId="0" shapeId="0" xr:uid="{1BBFCC28-CF00-4F02-9139-EC1D3425953F}">
      <text>
        <r>
          <rPr>
            <sz val="9"/>
            <color indexed="8"/>
            <rFont val="Tahoma"/>
            <family val="2"/>
          </rPr>
          <t xml:space="preserve">
</t>
        </r>
        <r>
          <rPr>
            <sz val="9"/>
            <color indexed="8"/>
            <rFont val="Tahoma"/>
            <family val="2"/>
          </rPr>
          <t>En esta columna, la sigla del proceso aparecerá automáticamente cuando selecciona el nombre de la dependencia en la columna anterior, esta columna puede estar oculta. por favor no borrar ni modificar ya que con esta sigla se calculan automátivcamente los informes gráficos y tablas que genera el formato, así que preferiblemente mantenerla oculta</t>
        </r>
      </text>
    </comment>
    <comment ref="I8" authorId="0" shapeId="0" xr:uid="{7C74000F-4E58-4A36-AC35-52E3A4F46CFC}">
      <text>
        <r>
          <rPr>
            <sz val="9"/>
            <color indexed="8"/>
            <rFont val="Tahoma"/>
            <family val="2"/>
          </rPr>
          <t xml:space="preserve">El objetivo del proceso aparecerá automáticamente cuando selecciona la columna "Proceso responsable", dicho objetivo según lo registrado en la caracterización de cada proceso, razón por la que si se actualiza el mapa de procesos, se debe actualizar esta descripción en la lista desplegable que hace parte de este archivo.
</t>
        </r>
        <r>
          <rPr>
            <sz val="9"/>
            <color indexed="8"/>
            <rFont val="Tahoma"/>
            <family val="2"/>
          </rPr>
          <t xml:space="preserve"> </t>
        </r>
      </text>
    </comment>
    <comment ref="J8" authorId="0" shapeId="0" xr:uid="{8B7AABDC-F7CC-458F-BA24-783889BFDF5D}">
      <text>
        <r>
          <rPr>
            <sz val="12"/>
            <color indexed="8"/>
            <rFont val="Calibri"/>
            <family val="2"/>
          </rPr>
          <t xml:space="preserve">Escriba el nombre de cada servidor o contratista que maneja el tema, en caso de que un único tema sea manejado por más de una persona, es decir si son dos personas o más, menciónelos en casillas diferentes y combine la primera celda que es la que menciona el  nombre del tema, esto para que no se alteren las fórmulas que genera este informe y se pueda contabilizar la cantidad exacta de temas que se están inventariando y la información no se duplique, incluso puede combinar otras celdas si considera que el resto de información se repite.
</t>
        </r>
        <r>
          <rPr>
            <sz val="12"/>
            <color indexed="8"/>
            <rFont val="Calibri"/>
            <family val="2"/>
          </rPr>
          <t xml:space="preserve">
</t>
        </r>
        <r>
          <rPr>
            <b/>
            <sz val="12"/>
            <color indexed="8"/>
            <rFont val="Calibri"/>
            <family val="2"/>
          </rPr>
          <t xml:space="preserve">Nota 1: </t>
        </r>
        <r>
          <rPr>
            <sz val="12"/>
            <color indexed="8"/>
            <rFont val="Calibri"/>
            <family val="2"/>
          </rPr>
          <t xml:space="preserve">Si no lo considera no es necesario agregar los datos de todos los servidores o contratistas que conocen el tema, si todos ellos manejan la misma información o poseen el mismo grado de conocimiento y se cuenta con los mismos soportes de conocimiento explícito.
</t>
        </r>
        <r>
          <rPr>
            <b/>
            <sz val="12"/>
            <color indexed="8"/>
            <rFont val="Calibri"/>
            <family val="2"/>
          </rPr>
          <t>Nota: 2</t>
        </r>
        <r>
          <rPr>
            <sz val="12"/>
            <color indexed="8"/>
            <rFont val="Calibri"/>
            <family val="2"/>
          </rPr>
          <t xml:space="preserve">: Recuerde que en esta sección solo se diligenciarán los datos del servidor o contratista siempre y cuando pertenezcan en la actualidad al proceso y área que se seleccionó.
</t>
        </r>
      </text>
    </comment>
    <comment ref="K8" authorId="0" shapeId="0" xr:uid="{DCA9E9C9-2627-49EB-B05E-74816494C2AA}">
      <text>
        <r>
          <rPr>
            <sz val="9"/>
            <color indexed="8"/>
            <rFont val="Tahoma"/>
            <family val="2"/>
          </rPr>
          <t xml:space="preserve">
</t>
        </r>
        <r>
          <rPr>
            <sz val="9"/>
            <color indexed="8"/>
            <rFont val="Tahoma"/>
            <family val="2"/>
          </rPr>
          <t xml:space="preserve">Es el período de tiempo que el funcionario o contratista lleva manejando el tema a cargo, el cual es diferente al tiempo que lleva en la entidad es decir incluye su experiencia general incluso en otras entidades o sectores. El tiempo puede estar representado en días, semanas, meses o años. 
</t>
        </r>
        <r>
          <rPr>
            <sz val="9"/>
            <color indexed="8"/>
            <rFont val="Tahoma"/>
            <family val="2"/>
          </rPr>
          <t xml:space="preserve">
</t>
        </r>
        <r>
          <rPr>
            <sz val="9"/>
            <color indexed="8"/>
            <rFont val="Tahoma"/>
            <family val="2"/>
          </rPr>
          <t>En esta columna seleccione el número.</t>
        </r>
      </text>
    </comment>
    <comment ref="L8" authorId="0" shapeId="0" xr:uid="{1E4BB369-2676-483B-9DD0-251DB36DEF4F}">
      <text>
        <r>
          <rPr>
            <sz val="9"/>
            <color indexed="8"/>
            <rFont val="Tahoma"/>
            <family val="2"/>
          </rPr>
          <t xml:space="preserve">
</t>
        </r>
        <r>
          <rPr>
            <sz val="9"/>
            <color indexed="8"/>
            <rFont val="Tahoma"/>
            <family val="2"/>
          </rPr>
          <t>Es la unidad de tiempo que el funcionario o contratista lleva manejando el tema, por lo tanto es el tiempo de experiencia general que puede estar representado en días, semanas, meses o años seleccione en esta columna esa unidad de tiempo que corresponda.</t>
        </r>
      </text>
    </comment>
    <comment ref="M8" authorId="0" shapeId="0" xr:uid="{BE3651B8-CF2D-435D-9D5B-3F1914BC249F}">
      <text>
        <r>
          <rPr>
            <sz val="9"/>
            <color indexed="8"/>
            <rFont val="Tahoma"/>
            <family val="2"/>
          </rPr>
          <t xml:space="preserve">
</t>
        </r>
        <r>
          <rPr>
            <sz val="9"/>
            <color indexed="8"/>
            <rFont val="Tahoma"/>
            <family val="2"/>
          </rPr>
          <t xml:space="preserve">En la lista desplegable seleccione el nivel de conocimiento que posee el funcionario o contratista sobre el tema, considere para esta calificación el tiempo que lleva en el cargo, el dominio, experiencia y las capacitaciones recibidas en el último año, recuerde que si más de un funcionario o contratista domina el tema estas celdas no se podrán combinar, ya que se deberá evaluar el nivel de conocimiento de cada persona alrededor del tema analizado, en la siguiente celda aparecerá automáticamente la descripción de la calificación seleccionada.
</t>
        </r>
        <r>
          <rPr>
            <sz val="9"/>
            <color indexed="8"/>
            <rFont val="Tahoma"/>
            <family val="2"/>
          </rPr>
          <t xml:space="preserve">
</t>
        </r>
        <r>
          <rPr>
            <sz val="9"/>
            <color indexed="8"/>
            <rFont val="Tahoma"/>
            <family val="2"/>
          </rPr>
          <t xml:space="preserve">Para seleccionar el nivel de conocimiento que requiere esta columna se puede apoyar aplicando al colaborador la encuesta anexa </t>
        </r>
        <r>
          <rPr>
            <b/>
            <i/>
            <sz val="9"/>
            <color indexed="8"/>
            <rFont val="Tahoma"/>
            <family val="2"/>
          </rPr>
          <t xml:space="preserve">"Calificación del nivel conocimiento" dando clic en el título de esta columna o dirigiéndose a la hoja de cálculo que tiene dicho nombre
</t>
        </r>
        <r>
          <rPr>
            <b/>
            <i/>
            <sz val="9"/>
            <color indexed="8"/>
            <rFont val="Tahoma"/>
            <family val="2"/>
          </rPr>
          <t xml:space="preserve">
</t>
        </r>
        <r>
          <rPr>
            <b/>
            <i/>
            <sz val="9"/>
            <color indexed="8"/>
            <rFont val="Tahoma"/>
            <family val="2"/>
          </rPr>
          <t>Si lo considera puede seleccionar el nivel que el colaborador considere más ajustado incluso después de responder la encuesta anexa</t>
        </r>
      </text>
    </comment>
    <comment ref="N8" authorId="0" shapeId="0" xr:uid="{C6D9729A-C1F4-400A-BEF1-82E49E1F4A97}">
      <text>
        <r>
          <rPr>
            <sz val="9"/>
            <color indexed="8"/>
            <rFont val="Tahoma"/>
            <family val="2"/>
          </rPr>
          <t xml:space="preserve">Esta es una descripción que aparecerá automáticamente una vez seleccione una opción en la columna anterior, recomendamos leer esta descripción con detenimiento, para que pueda seleccionar la opción más apropiada en la columna anterior, asociada al </t>
        </r>
        <r>
          <rPr>
            <b/>
            <i/>
            <sz val="9"/>
            <color indexed="8"/>
            <rFont val="Tahoma"/>
            <family val="2"/>
          </rPr>
          <t>Nivel de conocimiento del tema por funcionario</t>
        </r>
      </text>
    </comment>
    <comment ref="O8" authorId="0" shapeId="0" xr:uid="{3AA59637-A7EF-446F-A6D2-43B717831AA8}">
      <text>
        <r>
          <rPr>
            <sz val="9"/>
            <color indexed="8"/>
            <rFont val="Tahoma"/>
            <family val="2"/>
          </rPr>
          <t xml:space="preserve">
</t>
        </r>
        <r>
          <rPr>
            <sz val="9"/>
            <color indexed="8"/>
            <rFont val="Tahoma"/>
            <family val="2"/>
          </rPr>
          <t>Seleccione de la lista desplegable el tipo de vinculación del funcionario, (esta columna no incluye personal contratista). Si el colaborador es personal contratista seleccione la opción "No aplica"</t>
        </r>
      </text>
    </comment>
    <comment ref="P8" authorId="0" shapeId="0" xr:uid="{313D6660-B8B0-4003-86D9-379A5F864C89}">
      <text>
        <r>
          <rPr>
            <sz val="9"/>
            <color indexed="8"/>
            <rFont val="Tahoma"/>
            <family val="2"/>
          </rPr>
          <t xml:space="preserve">
</t>
        </r>
        <r>
          <rPr>
            <sz val="9"/>
            <color indexed="8"/>
            <rFont val="Tahoma"/>
            <family val="2"/>
          </rPr>
          <t xml:space="preserve">Esta columna se diligencia automáticamente, dependiendo de la respuesta seleccionada en la columna anterior
</t>
        </r>
        <r>
          <rPr>
            <sz val="9"/>
            <color indexed="8"/>
            <rFont val="Tahoma"/>
            <family val="2"/>
          </rPr>
          <t>Nota : si en la columna anterior seleccionó la opción no aplica en esta le aparecerá automáticamente la palabra "Contratista"</t>
        </r>
      </text>
    </comment>
    <comment ref="Q8" authorId="0" shapeId="0" xr:uid="{E01E9BF3-DD3D-4DC2-8A84-AF556352A381}">
      <text>
        <r>
          <rPr>
            <sz val="9"/>
            <color indexed="8"/>
            <rFont val="Tahoma"/>
            <family val="2"/>
          </rPr>
          <t xml:space="preserve">
</t>
        </r>
        <r>
          <rPr>
            <sz val="9"/>
            <color indexed="8"/>
            <rFont val="Tahoma"/>
            <family val="2"/>
          </rPr>
          <t>Describa con cual o cuales procesos o dependencias se maneja conjuntamente el tema, por favor escriba el nombre del proceso de la dependencia según corresponda tal como aparece en el mapa de procesos de la entidad o si es una dependencia como aparece en el orgranigrama institucional (Información disponible en la web d ela entidad), para lograr una identificación suficientemente estandarizada mediante la información diligenciada en el formato, si no se interactúa con ninguno, escribir la frase "No aplica" o si es con todos los procesos escribir la palabra "Todos" o escribir más de un área o proceso según aplique.</t>
        </r>
      </text>
    </comment>
    <comment ref="R8" authorId="0" shapeId="0" xr:uid="{62B7D5CD-90CB-4469-B73F-15D18D6BF4F6}">
      <text>
        <r>
          <rPr>
            <sz val="9"/>
            <color indexed="8"/>
            <rFont val="Tahoma"/>
            <family val="2"/>
          </rPr>
          <t xml:space="preserve">
</t>
        </r>
        <r>
          <rPr>
            <sz val="9"/>
            <color indexed="8"/>
            <rFont val="Tahoma"/>
            <family val="2"/>
          </rPr>
          <t xml:space="preserve">Si esta columna tiene un valor "Nulo" por favor agregue en la columna observaciones qué le haría falta al tema para documentarse y deje este espacion vacío o escriba la palabra "No aplica".
</t>
        </r>
        <r>
          <rPr>
            <sz val="9"/>
            <color indexed="8"/>
            <rFont val="Tahoma"/>
            <family val="2"/>
          </rPr>
          <t xml:space="preserve">
</t>
        </r>
        <r>
          <rPr>
            <sz val="9"/>
            <color indexed="8"/>
            <rFont val="Tahoma"/>
            <family val="2"/>
          </rPr>
          <t xml:space="preserve">Indique el nombre del medio considera en este caso el entrevistado que se encuentra documentado el conocimiento del servidor o contratista a través de una descripción muy concreta
</t>
        </r>
        <r>
          <rPr>
            <sz val="9"/>
            <color indexed="8"/>
            <rFont val="Tahoma"/>
            <family val="2"/>
          </rPr>
          <t xml:space="preserve">
</t>
        </r>
        <r>
          <rPr>
            <sz val="9"/>
            <color indexed="8"/>
            <rFont val="Tahoma"/>
            <family val="2"/>
          </rPr>
          <t xml:space="preserve">El medio que proporciona evidencia de que un concimiento está parcial o totalmente documentado puede ser por ejemplo: 
</t>
        </r>
        <r>
          <rPr>
            <sz val="9"/>
            <color indexed="8"/>
            <rFont val="Tahoma"/>
            <family val="2"/>
          </rPr>
          <t xml:space="preserve">
</t>
        </r>
        <r>
          <rPr>
            <sz val="9"/>
            <color indexed="8"/>
            <rFont val="Tahoma"/>
            <family val="2"/>
          </rPr>
          <t xml:space="preserve">Acta de entrega, acta de reunión, nombre de un documento con una ruta de archivos, infografías (mapas mentales, mapas conceptuales,flujogramas), procedimientos, instructivos, manuales, guías, registros de entrevistas,  un video con una ruta de archivos, video de entrevista a un servidor o contratista, video de ilustración de un programa de computador,  libros, revistas, memorias de eventos o capacitaciones, también puede incluir documentos externos e incluso normativas vigentes, entre otros registros disponibles.
</t>
        </r>
      </text>
    </comment>
    <comment ref="S8" authorId="0" shapeId="0" xr:uid="{C6E93E3C-3F4B-4932-A984-E7C824ACFB12}">
      <text>
        <r>
          <rPr>
            <sz val="9"/>
            <color indexed="8"/>
            <rFont val="Tahoma"/>
            <family val="2"/>
          </rPr>
          <t xml:space="preserve">
</t>
        </r>
        <r>
          <rPr>
            <sz val="9"/>
            <color indexed="8"/>
            <rFont val="Tahoma"/>
            <family val="2"/>
          </rPr>
          <t>En caso de que se cuente con un archivo documentado sobre el tema, digite la codificación del tipo de documento que aplica a la tabla de retención documental (TRD) de su dependencia, esto en el caso de que aplique codificación, en caso de  aplicar , si no aplica TRD</t>
        </r>
        <r>
          <rPr>
            <b/>
            <sz val="9"/>
            <color indexed="8"/>
            <rFont val="Tahoma"/>
            <family val="2"/>
          </rPr>
          <t xml:space="preserve"> </t>
        </r>
        <r>
          <rPr>
            <sz val="9"/>
            <color indexed="8"/>
            <rFont val="Tahoma"/>
            <family val="2"/>
          </rPr>
          <t>se debe describir la ruta donde se encunetra ubicado el documento o documentos relacionados en la casilla anteruir o  en gemeral el medio dónde se encuentra disponible para su consulta, puede ser un drive, una página web, una ruta  interna o externa específica, etc.</t>
        </r>
      </text>
    </comment>
    <comment ref="T8" authorId="0" shapeId="0" xr:uid="{631F3AB8-1D2B-488A-A84F-4B2375049ABF}">
      <text>
        <r>
          <rPr>
            <sz val="9"/>
            <color indexed="8"/>
            <rFont val="Tahoma"/>
            <family val="2"/>
          </rPr>
          <t xml:space="preserve">
</t>
        </r>
        <r>
          <rPr>
            <sz val="9"/>
            <color indexed="8"/>
            <rFont val="Tahoma"/>
            <family val="2"/>
          </rPr>
          <t>En la lista desplegable seleccione según corresponda "</t>
        </r>
        <r>
          <rPr>
            <b/>
            <sz val="9"/>
            <color indexed="8"/>
            <rFont val="Tahoma"/>
            <family val="2"/>
          </rPr>
          <t>Nulo"</t>
        </r>
        <r>
          <rPr>
            <sz val="9"/>
            <color indexed="8"/>
            <rFont val="Tahoma"/>
            <family val="2"/>
          </rPr>
          <t xml:space="preserve"> si no existe ningún registro físico que permita consultar el conocimiento que posee el colaborador sobre el tema (Conocimiento tácito), seleccione </t>
        </r>
        <r>
          <rPr>
            <b/>
            <sz val="9"/>
            <color indexed="8"/>
            <rFont val="Tahoma"/>
            <family val="2"/>
          </rPr>
          <t xml:space="preserve">"Parcialmente" </t>
        </r>
        <r>
          <rPr>
            <sz val="9"/>
            <color indexed="8"/>
            <rFont val="Tahoma"/>
            <family val="2"/>
          </rPr>
          <t>si existen evidencias disponibles que documenten de manera parcial el conocimiento del colaborador sobre el tema o seleccione la opción "</t>
        </r>
        <r>
          <rPr>
            <b/>
            <sz val="9"/>
            <color indexed="8"/>
            <rFont val="Tahoma"/>
            <family val="2"/>
          </rPr>
          <t>Totalmente"</t>
        </r>
        <r>
          <rPr>
            <sz val="9"/>
            <color indexed="8"/>
            <rFont val="Tahoma"/>
            <family val="2"/>
          </rPr>
          <t xml:space="preserve"> si el conocimiento que posee el colaborador está totalmente documentado (explícito), estas calificaciones se otorgarán según el criterio del encuestado y/o su jefe inmediato si este último está presente en el momento de la entrevista.
</t>
        </r>
        <r>
          <rPr>
            <sz val="9"/>
            <color indexed="8"/>
            <rFont val="Tahoma"/>
            <family val="2"/>
          </rPr>
          <t xml:space="preserve">
</t>
        </r>
        <r>
          <rPr>
            <b/>
            <sz val="9"/>
            <color indexed="8"/>
            <rFont val="Tahoma"/>
            <family val="2"/>
          </rPr>
          <t>Ejemplo de conocimiento documentado o explícito</t>
        </r>
        <r>
          <rPr>
            <sz val="9"/>
            <color indexed="8"/>
            <rFont val="Tahoma"/>
            <family val="2"/>
          </rPr>
          <t>: Acta de entrega, nombre de un documento con una ruta de archivos, infografías (mapas mentales, mapas conceptuales,flujogramas), procedimientos, instructivos, manuales, guías, actas de reuniones, registros de entrevistas,  un video con una ruta de archivos, video de entrevista o entrevista escrita a un colaborador, video de ilustración de un programa de computador, acuerdos de servicio, libros, revistas, memorias de eventos o capacitaciones, Software o aplicativos, también puede incluir documentos externos e incluso normativas vigentes, entre otros registros disponibles.</t>
        </r>
      </text>
    </comment>
    <comment ref="U8" authorId="0" shapeId="0" xr:uid="{0D3A424D-46A7-4FAA-8010-8F5493C092F9}">
      <text>
        <r>
          <rPr>
            <sz val="9"/>
            <color indexed="8"/>
            <rFont val="Tahoma"/>
            <family val="2"/>
          </rPr>
          <t xml:space="preserve">
</t>
        </r>
        <r>
          <rPr>
            <sz val="9"/>
            <color indexed="8"/>
            <rFont val="Tahoma"/>
            <family val="2"/>
          </rPr>
          <t xml:space="preserve">Relacione en este campo si el entrevistado considera que el tema tiene alguna observación en relación a que se considera que falta convertirlo en conocimiento explícito por ejemplo si en la columna S se deleccióno las opciones "Parcialmente" o "Nulo" redacte la información que el entrevistado considera puede llegar a documentarse y que no existe, </t>
        </r>
        <r>
          <rPr>
            <sz val="10"/>
            <color indexed="8"/>
            <rFont val="Calibri"/>
            <family val="2"/>
          </rPr>
          <t xml:space="preserve">por ejemplo mediante: </t>
        </r>
        <r>
          <rPr>
            <sz val="9"/>
            <color indexed="8"/>
            <rFont val="Calibri"/>
            <family val="2"/>
          </rPr>
          <t xml:space="preserve">
</t>
        </r>
        <r>
          <rPr>
            <sz val="10.5"/>
            <color indexed="8"/>
            <rFont val="Calibri"/>
            <family val="2"/>
          </rPr>
          <t xml:space="preserve">
</t>
        </r>
        <r>
          <rPr>
            <sz val="4"/>
            <color indexed="8"/>
            <rFont val="Calibri"/>
            <family val="2"/>
          </rPr>
          <t xml:space="preserve">
</t>
        </r>
        <r>
          <rPr>
            <sz val="10.5"/>
            <color indexed="8"/>
            <rFont val="Calibri"/>
            <family val="2"/>
          </rPr>
          <t xml:space="preserve">Acta de entrega, nombre de un documento con una ruta de archivos, infografías (mapas mentales, mapas conceptuales,flujogramas), procedimientos, instructivos, manuales, guías, registros de entrevistas,  un video con una ruta de archivos, video de entrevista a un funcionario, video de ilustración de un programa de computador,  libros, revistas, memorias de eventos o capacitaciones, también puede incluir documentos externos e incluso normativas vigentes, entre otros registros disponibles.
</t>
        </r>
        <r>
          <rPr>
            <sz val="10.5"/>
            <color indexed="8"/>
            <rFont val="Calibri"/>
            <family val="2"/>
          </rPr>
          <t xml:space="preserve">
</t>
        </r>
        <r>
          <rPr>
            <sz val="10.5"/>
            <color indexed="8"/>
            <rFont val="Calibri"/>
            <family val="2"/>
          </rPr>
          <t>Esto en caso de que el entrevistado tenga un conocimiento que no está documentado en ninguna parte y en ningún medio disponible</t>
        </r>
        <r>
          <rPr>
            <sz val="4"/>
            <color indexed="8"/>
            <rFont val="Calibri"/>
            <family val="2"/>
          </rPr>
          <t xml:space="preserve">
</t>
        </r>
      </text>
    </comment>
    <comment ref="V8" authorId="0" shapeId="0" xr:uid="{1CC5D2B8-50F4-4401-B561-52788A4EAB6A}">
      <text>
        <r>
          <rPr>
            <sz val="9"/>
            <color indexed="8"/>
            <rFont val="Tahoma"/>
            <family val="2"/>
          </rPr>
          <t xml:space="preserve">
</t>
        </r>
        <r>
          <rPr>
            <sz val="9"/>
            <color indexed="8"/>
            <rFont val="Tahoma"/>
            <family val="2"/>
          </rPr>
          <t>Digite la fecha en que se diligenció la información correspondiente a cada tema, según la fila que corresponda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Edward Suárez Gómez</author>
  </authors>
  <commentList>
    <comment ref="D13" authorId="0" shapeId="0" xr:uid="{3C0CC554-8ED5-4A2F-97C3-44B4E22AB500}">
      <text>
        <r>
          <rPr>
            <b/>
            <sz val="9"/>
            <color indexed="8"/>
            <rFont val="Tahoma"/>
            <family val="2"/>
          </rPr>
          <t>Indique el puntaje total, según las opciones marcadas</t>
        </r>
        <r>
          <rPr>
            <sz val="9"/>
            <color indexed="8"/>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Edward Suárez Gómez</author>
  </authors>
  <commentList>
    <comment ref="U3" authorId="0" shapeId="0" xr:uid="{582D1BDE-62DD-4B9E-B36A-22D93D3C7A28}">
      <text>
        <r>
          <rPr>
            <sz val="9"/>
            <color indexed="81"/>
            <rFont val="Tahoma"/>
            <family val="2"/>
          </rPr>
          <t xml:space="preserve">
Es el período de tiempo que el funcionario lleva manejando el tema a cargo o el tiempo en el que estuvo a su cargo, el cual es diferente al tiempo que lleva en la institución, el tiempo puede estar representado en días, semanas, meses o años.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Edward Suárez Gómez</author>
  </authors>
  <commentList>
    <comment ref="F3" authorId="0" shapeId="0" xr:uid="{DCD4625A-DAD0-4976-8C0F-C19B8DC70419}">
      <text>
        <r>
          <rPr>
            <sz val="8"/>
            <color indexed="8"/>
            <rFont val="Calibri"/>
            <family val="2"/>
          </rPr>
          <t xml:space="preserve">La brecha es la diferencia entre los temas totales inventariados, menos los temas documentados de manera parcial o sin documentación a esto se le considera conocimiento tácito, es decir pendiente por documentar.
</t>
        </r>
        <r>
          <rPr>
            <sz val="8"/>
            <color indexed="8"/>
            <rFont val="Calibri"/>
            <family val="2"/>
          </rPr>
          <t xml:space="preserve">Si todos los temas se encuentran totalmente documentados no habría ninguna brecha y se considera que todos los temas proporcionan conocimiento explícito.
</t>
        </r>
      </text>
    </comment>
    <comment ref="C5" authorId="0" shapeId="0" xr:uid="{C8741636-BB1A-4255-9B2A-11173DA00E6D}">
      <text>
        <r>
          <rPr>
            <sz val="11"/>
            <color indexed="8"/>
            <rFont val="Calibri"/>
            <family val="2"/>
          </rPr>
          <t>Para poder visualizar correctamente los datos que se generan de forma automatizada modifique en la formulación de esta celda  la sigla del proceso para el cual quiere visualizar el inbforme, según la sigla que aparece en la columna H del formato de captura, tenga en cuenta hacer lo mismo para las filas que necesite agregar</t>
        </r>
      </text>
    </comment>
    <comment ref="D5" authorId="0" shapeId="0" xr:uid="{12DA29B7-2CFF-413D-B242-2309BECDF883}">
      <text>
        <r>
          <rPr>
            <sz val="11"/>
            <color indexed="8"/>
            <rFont val="Calibri"/>
            <family val="2"/>
          </rPr>
          <t>Para poder visualizar correctamente los datos que se generan de forma automatizada modifique en la formulación de esta celda  la sigla del proceso para el cual quiere visualizar el inbforme, según la sigla que aparece en la columna H del formato de captura, tenga en cuenta hacer lo mismo para las filas que necesite agregar</t>
        </r>
        <r>
          <rPr>
            <sz val="11"/>
            <color indexed="8"/>
            <rFont val="Calibri"/>
            <family val="2"/>
          </rPr>
          <t xml:space="preserve">
</t>
        </r>
      </text>
    </comment>
    <comment ref="E5" authorId="0" shapeId="0" xr:uid="{38D8087B-6B50-488E-825C-A7BBAA05DCA3}">
      <text>
        <r>
          <rPr>
            <sz val="11"/>
            <color indexed="8"/>
            <rFont val="Calibri"/>
            <family val="2"/>
          </rPr>
          <t>Para poder visualizar correctamente los datos que se generan de forma automatizada modifique en la formulación de esta celda  la sigla del proceso para el cual quiere visualizar el inbforme, según la sigla que aparece en la columna H del formato de captura, tenga en cuenta hacer lo mismo para las filas que necesite agregar</t>
        </r>
        <r>
          <rPr>
            <sz val="11"/>
            <color indexed="8"/>
            <rFont val="Calibr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Edward Suárez Gómez</author>
  </authors>
  <commentList>
    <comment ref="A1" authorId="0" shapeId="0" xr:uid="{5E66A7ED-DB77-485D-8935-A4BF03040881}">
      <text>
        <r>
          <rPr>
            <sz val="10"/>
            <color indexed="8"/>
            <rFont val="Calibri"/>
            <family val="2"/>
          </rPr>
          <t xml:space="preserve">Este informe muestra cuantos colaboradores de los que fueron incluidos en el formato de captura, están ubicados en los diferentes niveles de conocimiento por proceso o por área
</t>
        </r>
      </text>
    </comment>
    <comment ref="B4" authorId="0" shapeId="0" xr:uid="{4B27EC36-CE2D-436E-81BD-4B329D1DB1B3}">
      <text>
        <r>
          <rPr>
            <sz val="10"/>
            <color indexed="8"/>
            <rFont val="Calibri"/>
            <family val="2"/>
          </rPr>
          <t>Para poder visualizar correctamente los datos que se generan de forma automatizada modifique en la formulación de esta celda  la sigla del proceso para el cual quiere visualizar el inbforme, según la sigla que aparece en la columna H del formato de captura, tenga en cuenta hacer lo mismo para las filas que necesite agregar</t>
        </r>
        <r>
          <rPr>
            <sz val="10"/>
            <color indexed="8"/>
            <rFont val="Calibri"/>
            <family val="2"/>
          </rPr>
          <t xml:space="preserve">
</t>
        </r>
      </text>
    </comment>
    <comment ref="C4" authorId="0" shapeId="0" xr:uid="{22D7D0A5-EFC2-4F47-ACDF-FF7A9766EFA6}">
      <text>
        <r>
          <rPr>
            <sz val="10"/>
            <color indexed="8"/>
            <rFont val="Calibri"/>
            <family val="2"/>
          </rPr>
          <t>Para poder visualizar correctamente los datos que se generan de forma automatizada modifique en la formulación de esta celda  la sigla del proceso para el cual quiere visualizar el inbforme, según la sigla que aparece en la columna H del formato de captura, tenga en cuenta hacer lo mismo para las filas que necesite agregar</t>
        </r>
        <r>
          <rPr>
            <sz val="10"/>
            <color indexed="8"/>
            <rFont val="Calibri"/>
            <family val="2"/>
          </rPr>
          <t xml:space="preserve">
</t>
        </r>
      </text>
    </comment>
    <comment ref="D4" authorId="0" shapeId="0" xr:uid="{FBF0B07F-82C6-4592-969A-6732F77053AA}">
      <text>
        <r>
          <rPr>
            <sz val="10"/>
            <color indexed="8"/>
            <rFont val="Calibri"/>
            <family val="2"/>
          </rPr>
          <t>Para poder visualizar correctamente los datos que se generan de forma automatizada modifique en la formulación de esta celda  la sigla del proceso para el cual quiere visualizar el inbforme, según la sigla que aparece en la columna H del formato de captura, tenga en cuenta hacer lo mismo para las filas que necesite agregar</t>
        </r>
        <r>
          <rPr>
            <sz val="10"/>
            <color indexed="8"/>
            <rFont val="Calibri"/>
            <family val="2"/>
          </rPr>
          <t xml:space="preserve">
</t>
        </r>
      </text>
    </comment>
    <comment ref="E4" authorId="0" shapeId="0" xr:uid="{C17FCBF2-08E2-4461-A5A6-FB8223192AF0}">
      <text>
        <r>
          <rPr>
            <sz val="10"/>
            <color indexed="8"/>
            <rFont val="Calibri"/>
            <family val="2"/>
          </rPr>
          <t>Para poder visualizar correctamente los datos que se generan de forma automatizada modifique en la formulación de esta celda  la sigla del proceso para el cual quiere visualizar el inbforme, según la sigla que aparece en la columna H del formato de captura, tenga en cuenta hacer lo mismo para las filas que necesite agregar</t>
        </r>
        <r>
          <rPr>
            <sz val="10"/>
            <color indexed="8"/>
            <rFont val="Calibri"/>
            <family val="2"/>
          </rPr>
          <t xml:space="preserve">
</t>
        </r>
      </text>
    </comment>
  </commentList>
</comments>
</file>

<file path=xl/sharedStrings.xml><?xml version="1.0" encoding="utf-8"?>
<sst xmlns="http://schemas.openxmlformats.org/spreadsheetml/2006/main" count="906" uniqueCount="223">
  <si>
    <t>Nivel de importancia para la estrategia</t>
  </si>
  <si>
    <t>1. Ligeramente importante</t>
  </si>
  <si>
    <t>2. Medianamente importante</t>
  </si>
  <si>
    <t>3. Importante</t>
  </si>
  <si>
    <t>4. Muy importante</t>
  </si>
  <si>
    <t>5. Extremadamente importante</t>
  </si>
  <si>
    <t>Tipo de vinculación</t>
  </si>
  <si>
    <t>Libre nombramiento</t>
  </si>
  <si>
    <t>Descripción del nivel de conocimiento</t>
  </si>
  <si>
    <t>20 Novato</t>
  </si>
  <si>
    <t>40 Aprendiz</t>
  </si>
  <si>
    <t>60 Competente</t>
  </si>
  <si>
    <t>80 Experto</t>
  </si>
  <si>
    <t>Objetivo1</t>
  </si>
  <si>
    <t>Objetivo2</t>
  </si>
  <si>
    <t>Objetivo3</t>
  </si>
  <si>
    <t>Objetivo4</t>
  </si>
  <si>
    <t>Objetivo5</t>
  </si>
  <si>
    <t>Objetivo6</t>
  </si>
  <si>
    <t xml:space="preserve">Objetivo general No </t>
  </si>
  <si>
    <t>Provisional</t>
  </si>
  <si>
    <t>Carrera administrativa</t>
  </si>
  <si>
    <t>Tema de conocimiento</t>
  </si>
  <si>
    <t>Objetivos de desarrollo sostenible ODS</t>
  </si>
  <si>
    <t>1. Fin de la pobreza</t>
  </si>
  <si>
    <t>2. Hambre cero</t>
  </si>
  <si>
    <t>3. Salud y bienestar</t>
  </si>
  <si>
    <t>4. Educación de calidad</t>
  </si>
  <si>
    <t>5. Igualdad de género</t>
  </si>
  <si>
    <t>6. Agua limpia y saneamiento</t>
  </si>
  <si>
    <t>7. Energía Asequible y no contaminante</t>
  </si>
  <si>
    <t>8. Trabajo decente y crecimento económico</t>
  </si>
  <si>
    <t>9. Industria Innovación e infraestructura</t>
  </si>
  <si>
    <t>10. Reducción de las desigualdades</t>
  </si>
  <si>
    <t>11. Ciudades y comunicades sostenibles</t>
  </si>
  <si>
    <t>12. Producción y consumo responsables</t>
  </si>
  <si>
    <t>13. Acción por el clima</t>
  </si>
  <si>
    <t>14. Vida submarina</t>
  </si>
  <si>
    <t>15. Vida de ecosistemas terrestres</t>
  </si>
  <si>
    <t>16. Paz justicia e instituciones sólidas</t>
  </si>
  <si>
    <t>17. Alianzas para lograr los objetivos</t>
  </si>
  <si>
    <t>Nivel de conocimiento del tema</t>
  </si>
  <si>
    <t>Descripción</t>
  </si>
  <si>
    <t>Brecha</t>
  </si>
  <si>
    <t>Nulo</t>
  </si>
  <si>
    <t>Parcialmente</t>
  </si>
  <si>
    <t>Totalmente</t>
  </si>
  <si>
    <t>Total</t>
  </si>
  <si>
    <t>Sigla</t>
  </si>
  <si>
    <t>Existencia de registros o evidencias sobre el tema</t>
  </si>
  <si>
    <t>Seleccione ODS</t>
  </si>
  <si>
    <t>Nivel de importancia para la estrategia en general</t>
  </si>
  <si>
    <t>Tiempo que el funcionario ha manejado antes o maneja el tema actualmente (seleccione un número)</t>
  </si>
  <si>
    <t>Tiempo que el funcionario ha manejado antes o maneja el tema actualmente (seleccione dias, semanas, meses, años)</t>
  </si>
  <si>
    <t>Mes(es)</t>
  </si>
  <si>
    <t>Año(s)</t>
  </si>
  <si>
    <t>Semana(s)</t>
  </si>
  <si>
    <t>Día(s)</t>
  </si>
  <si>
    <t>Seleccione un número</t>
  </si>
  <si>
    <t>Seleccione unidad de medida de tiempo</t>
  </si>
  <si>
    <t>Fecha de captura de la información relativa al tema</t>
  </si>
  <si>
    <t>Nivel de conocimiento y dominio del tema por funcionario</t>
  </si>
  <si>
    <t>Seleccione tipo de vinculación</t>
  </si>
  <si>
    <t>Seleccione nivel de conocimiento del tema</t>
  </si>
  <si>
    <t>Seleccione un valor</t>
  </si>
  <si>
    <t>Persona nueva en el campo, pero ha tenido un tipo de contacto y de manejo acerca del tema</t>
  </si>
  <si>
    <t>Posee conocimiemtos teóricos suficientes, cuenta con experiencia y dominio. Esta altamente valorado por sus pares debido a que cuenta con jucios acertados, en general su desempeño muestra habilidad y destreza en el tema, manejando casos extremos.</t>
  </si>
  <si>
    <t>Está en capacidad de ejecutar labores cotidianas sin supervisión directa superando la etapa de aprendizaje. Es un trabajador con experiencia, pero sin el alcance necesario para el dominio total del tema</t>
  </si>
  <si>
    <t>Seleccione nivel de importancia</t>
  </si>
  <si>
    <t xml:space="preserve">Relación de la estrategia con el tema a inventariar </t>
  </si>
  <si>
    <t>No aplica</t>
  </si>
  <si>
    <t>Plan estratégico Institucional 2020 - 2024</t>
  </si>
  <si>
    <t>Seleccione Objetivo</t>
  </si>
  <si>
    <t>Listado de metas asociadas a cada objetivo</t>
  </si>
  <si>
    <t>Objetivo7</t>
  </si>
  <si>
    <t>Objetivo8</t>
  </si>
  <si>
    <t>Objetivo9</t>
  </si>
  <si>
    <t>Objetivo10</t>
  </si>
  <si>
    <t>Objetivos</t>
  </si>
  <si>
    <t>Descripción objetivo</t>
  </si>
  <si>
    <t>Seleccione un proceso</t>
  </si>
  <si>
    <t>Proceso responsable</t>
  </si>
  <si>
    <t>DE</t>
  </si>
  <si>
    <t>GIT</t>
  </si>
  <si>
    <t>TH</t>
  </si>
  <si>
    <t>JC</t>
  </si>
  <si>
    <t>GF</t>
  </si>
  <si>
    <t>AC</t>
  </si>
  <si>
    <t>GD</t>
  </si>
  <si>
    <t>Tipo de vinculación funcionario si es funcionario de planta</t>
  </si>
  <si>
    <t>Otra vinculación</t>
  </si>
  <si>
    <t>Preguntas</t>
  </si>
  <si>
    <t>Puntaje</t>
  </si>
  <si>
    <t xml:space="preserve"> Marque  con una x  una opción para cada bloque de preguntas según el color</t>
  </si>
  <si>
    <t xml:space="preserve">Experiencia
</t>
  </si>
  <si>
    <t>No tiene experiencia (Conocimiento y tiempo) relacionada con el tema</t>
  </si>
  <si>
    <t>Cuenta con poca experiencia (Conocimiento y tiempo  inferior a un año) relacionada con el tema</t>
  </si>
  <si>
    <t>Cuenta con suficiente experiencia (Conocimiento y tiempo superior a un año) relacionada con el tema</t>
  </si>
  <si>
    <t>Formación Académica</t>
  </si>
  <si>
    <t>No tiene formación académica relacionada directamente con el tema </t>
  </si>
  <si>
    <t>Tiene formación académica relacionada con el tema </t>
  </si>
  <si>
    <t>No está en plena capacidad de realizar transferencia de conocimiento a otros funcionarios respecto al tema ni  de responder a inquietudes formuladas por otros funcionarios u otras partes interesadas</t>
  </si>
  <si>
    <t>Está en capacidad de responder a inquietudes formuladas por otros funcionarios u otras partes interesadas, pero no de realizar un capacitación total frente al tema</t>
  </si>
  <si>
    <t>Esta en plena capacidad de realizar transferencia de conocimiento a otros funcionarios respecto al tema y está en capacidad de responder a inquietudes formuladas por otros funcionarios y de hacer una capacitación total</t>
  </si>
  <si>
    <t>Capacitaciones recibidas</t>
  </si>
  <si>
    <t>No ha recibido algún tipo de capacitación o actualización sobre el tema en el último año dentro o fuera de la institución</t>
  </si>
  <si>
    <t>Ha recibido algún tipo de capacitación o actualización sobre el tema en el último año dentro o fuera de la institución</t>
  </si>
  <si>
    <t>Rango Calificación</t>
  </si>
  <si>
    <t>Marque con una x el nivel de conocimiento del funcionario de acuerdo al resutado total anterior</t>
  </si>
  <si>
    <t>Entre 0 y 10</t>
  </si>
  <si>
    <t>Entre 11 y 20</t>
  </si>
  <si>
    <t>Entre 21 y 30</t>
  </si>
  <si>
    <t>Entre 31 y 40</t>
  </si>
  <si>
    <t>Nota Este formato es solo una herramienta para calificar el nivel de conocimiento del funcionario o contratista, no es necesario conservar un registro de su diligenciamiento, si no que se puede usar solo cuando se requiera para cuando se entrevista a cada persona</t>
  </si>
  <si>
    <t>Información del proceso</t>
  </si>
  <si>
    <t>Otros procesos o dependencias que interactúan en la gestión del tema</t>
  </si>
  <si>
    <t>Novato</t>
  </si>
  <si>
    <t>Aprendiz</t>
  </si>
  <si>
    <t>Competente</t>
  </si>
  <si>
    <t>Experto</t>
  </si>
  <si>
    <t>Proceso /Area</t>
  </si>
  <si>
    <t>Gestión del talento humano</t>
  </si>
  <si>
    <t>Existencia de registros o evidencias sobre conocimiento explícito del tema</t>
  </si>
  <si>
    <t>INFORME TEMAS DOCUMENTADOS POR PROCESOS</t>
  </si>
  <si>
    <t xml:space="preserve"> Temas totalmente documentados</t>
  </si>
  <si>
    <t>Temas documentados de manera parcial</t>
  </si>
  <si>
    <t>Temas sin documentación</t>
  </si>
  <si>
    <t>Total temas inventariados por proceso</t>
  </si>
  <si>
    <t xml:space="preserve">PROCESO </t>
  </si>
  <si>
    <t>PROCESO</t>
  </si>
  <si>
    <t>Relacionamiento con la ciudadanía</t>
  </si>
  <si>
    <t>Aquisición de bienes y servicios</t>
  </si>
  <si>
    <t>Gestión de recursos financieros</t>
  </si>
  <si>
    <t>Gestión de recursos físicos</t>
  </si>
  <si>
    <t>Direccionamiento estratégico</t>
  </si>
  <si>
    <t xml:space="preserve">Gestión jurídica  </t>
  </si>
  <si>
    <t>Gestión documental</t>
  </si>
  <si>
    <t>Administración, profundización y aprovechamiento de acuerdos y relaciones comerciales</t>
  </si>
  <si>
    <t>Desarrollo empresarial</t>
  </si>
  <si>
    <t>Facilitación del comercio y defensa comercial</t>
  </si>
  <si>
    <t>Fortalecimiento de la competitividad y promoción del turismo</t>
  </si>
  <si>
    <t>RC</t>
  </si>
  <si>
    <t>GRF</t>
  </si>
  <si>
    <t>ABS</t>
  </si>
  <si>
    <t>FCD</t>
  </si>
  <si>
    <t>FT</t>
  </si>
  <si>
    <t>1. Reindustrialización: aumentar la generación de valor en la economía colombiana con criterios de equidad y sostenibilidad a nivel nacional y regional, con el fin de transitar de una economía extractivista a una economía del conocimiento, productiva y sostenible.</t>
  </si>
  <si>
    <t>2. Internacionalización: equilibrar las relaciones económicas y comerciales de Colombia con el mundo, para asegurar el intercambio justo, recíproco y creciente de los bienes y servicios ofrecidos y demandados.</t>
  </si>
  <si>
    <t xml:space="preserve">3. Turismo sostenible e incluyente: construir capacidades para consolidar el desarrollo sostenible y responsable del turismo en el país, mejorando las prácticas de inclusión e innovación que realizan los entes gubernamentales, las empresas, las comunidades y los territorios, incrementando las oportunidades para la creación de valor social y económico en la oferta turística, para aumentar la demanda de viajeros y el reconocimiento turístico del país. </t>
  </si>
  <si>
    <t>4. Economía popular: facilitar el acceso a instrumentos que favorezcan el crecimiento y que permitan la permanencia de las unidades de economía popular.</t>
  </si>
  <si>
    <t xml:space="preserve">5. Cierre de brechas territoriales: promover y fortalecer el desarrollo económico de las regiones, focalizando esfuerzos en las más vulnerables y rezagadas para cerrar brechas existentes. </t>
  </si>
  <si>
    <t xml:space="preserve">6. Transformación institucional: transformar la capacidad y la respuesta institucional para el fortalecimiento de la confianza y la participación ciudadana en las entidades del sector. </t>
  </si>
  <si>
    <t>Plan Estratégico Sectorial 2023-2026</t>
  </si>
  <si>
    <t>Establecer lineamientos estratégicos de política y orientar el seguimiento y monitoreo de los mismos para contribuir al desarrollo económico y social del país, en el marco de la misión institucional y los objetivos de Gobierno.</t>
  </si>
  <si>
    <t>Planear, organizar, ejecutar y controlar las acciones que promuevan el ingreso, la permanencia y el retiro del personal del MINCIT en cumplimiento con la normatividad vigente.</t>
  </si>
  <si>
    <t>Objetivo del proceso</t>
  </si>
  <si>
    <t>Mantener una constante y fluida interacción con la ciudadanía de manera directa y a través de los medios masivos de comunicación, de forma transparente y participativa garantizando la prestación de un servicio de excelencia y el ejercicio de los derechos ciudadanos, incluyendo la entrega efectiva de productos, servicios e información.</t>
  </si>
  <si>
    <t xml:space="preserve">
Liderar la gestión de TI y de seguridad digital, mediante una estrategia de Tecnologías de Información y comunicación, articulada con la Planeación estratégica Institucional y sectorial, desarrollando proyectos con componente tecnológico, administración de la información, la asesoría en materia de TIC, la implementación de recursos tecnológicos y la seguridad digital para la continuidad de la operación del Ministerio</t>
  </si>
  <si>
    <t>Efectuar la ejecución, control, registro y pago oportuno de los hechos económicos adquiridos por el Ministerio de Comercio, Industria y Turismo, para el cumplimiento de los objetivos misionales, sociales, ambientales y legales de la entidad, a través del uso de herramientas y generación de información.</t>
  </si>
  <si>
    <t>Establecer mecanismos que garanticen el normal funcionamiento de los bienes muebles e inmuebles de la entidad, mediante una oportuna y adecuada administración y mantenimiento de los mismos, así como asegurar el apoyo logístico a todas las dependencias del Ministerio y sus partes interesadas</t>
  </si>
  <si>
    <t>Garantizar el suministro oportuno de Bienes y/o Servicios a la Entidad, que permitan el normal funcionamiento de todas sus dependencias, teniendo en cuenta las necesidades específicas y la disponibilidad de recursos de acuerdo con la normatividad vigente.</t>
  </si>
  <si>
    <t>Asesorar y apoyar jurídicamente la gestión de los procesos institucionales asegurando que el ejercicio de la función administrativa asignada al Ministerio de Comercio, Industria y Turismo se realice de acuerdo a lo ordenado por la Constitución, la ley y la normativa vigente aplicable, a través de la emisión de conceptos jurídicos, la interpretación normativa, la expedición de actos administrativos, la representación judicial y extrajudicial y la gestión de las acciones de cobro coactivo.</t>
  </si>
  <si>
    <t>Mejorar la eficiencia en la administración documental, a través de los archivos como herramienta de control social de la gestión pública; fomentando la modernización y uso de tecnologías, con el fin de estandarizar, controlar, recuperar, preservar y difundir el patrimonio documental y la memoria histórica del Ministerio.</t>
  </si>
  <si>
    <t>Administrar y gestionar el aprovechamiento y profundización de acuerdos comerciales y de inversión, así como las relaciones comerciales, bilaterales, regionales y multilaterales de Colombia, junto con la prevención y atención de controversias que puedan surgir.</t>
  </si>
  <si>
    <t>Formular y gestionar las políticas generales en materia de desarrollo económico y social del país, relacionadas con la competitividad, productividad e innovación del sector empresarial y regional, el fomento, desarrollo, regulación del comercio interno y los servicios de la Infraestructura de la Calidad , la consolidación y desarrollo de las micro, pequeñas y medianas empresas, para la cual se establecerán mecanismos, permanentes y eficaces que garanticen una mayor participación de los sectores económicos y de la sociedad civil.</t>
  </si>
  <si>
    <t>Ejecutar la política de comercio exterior en materia de trámites, procedimientos de comercio exterior y prácticas desleales de comercio, a través de los instrumentos relacionados con la facilitación del comercio, promoción de exportaciones, gestión de compromisos comerciales y demás mecanismos existentes para proteger la producción nacional de conformidad con los acuerdos comerciales internacionales.</t>
  </si>
  <si>
    <t xml:space="preserve">Asesorar en la formulación, concertación, ejecución y seguimiento de las políticas públicas, estrategias, proyectos e instrumentos del sector turismo para mejorar la competitividad, sostenibilidad, calidad, seguridad, formalización, promoción, capacidades técnicas e infraestructura de los destinos turísticos en articulación con los entes territoriales, comunidades y los prestadores de servicios turísticos en el país.	</t>
  </si>
  <si>
    <t>Área o dependencia principal donde se gestiona el tema</t>
  </si>
  <si>
    <t>Información del tema de conocimiento inventariado</t>
  </si>
  <si>
    <t>Dependencias</t>
  </si>
  <si>
    <t>Despacho del Ministro</t>
  </si>
  <si>
    <t>Oficina sistemas de información</t>
  </si>
  <si>
    <t>Oficina asesora jurídica</t>
  </si>
  <si>
    <t>Oficina de asuntos legales internacionales</t>
  </si>
  <si>
    <t>Oficina asesora de planeación sectorial</t>
  </si>
  <si>
    <t>Oficina de control interno</t>
  </si>
  <si>
    <t>Oficina de estudios económicos</t>
  </si>
  <si>
    <t>Viceministerio de comercio exterior</t>
  </si>
  <si>
    <t>Viceministerio de desarrollo empresarial</t>
  </si>
  <si>
    <t>Viceministerio de turismo</t>
  </si>
  <si>
    <t>Secretaría general</t>
  </si>
  <si>
    <t>Dirección de intergración económica</t>
  </si>
  <si>
    <t>Dirección de relaciones comerciales</t>
  </si>
  <si>
    <t>Dirección de comercio exterior</t>
  </si>
  <si>
    <t>Dirección inversión extranjera y servicios</t>
  </si>
  <si>
    <t>Dirección de micro, pequeña y mediana empresa</t>
  </si>
  <si>
    <t>Dirección de regulación</t>
  </si>
  <si>
    <t>Subdirección de prácticas comerciales</t>
  </si>
  <si>
    <t>Dirección de análisis sectorial y promoción</t>
  </si>
  <si>
    <t>Subdirección de diseño y admon. de operaciones</t>
  </si>
  <si>
    <t>Comité de importaciones</t>
  </si>
  <si>
    <t>Seleccione la dependencia</t>
  </si>
  <si>
    <t>DEM</t>
  </si>
  <si>
    <t>Sistemas de gestión</t>
  </si>
  <si>
    <t>SG</t>
  </si>
  <si>
    <t>Evaluación, seguimiento y control</t>
  </si>
  <si>
    <t>ESC</t>
  </si>
  <si>
    <t>Agregar valor a la gestión para contribuir a la mejora continua del sistema de control interno del Ministerio de Comercio, Industria y Turismo a través de auditorías, evaluaciones y seguimientos a las políticas, planes, programas, proyectos y sistemas de gestión.</t>
  </si>
  <si>
    <t xml:space="preserve">Establecer el direccionamiento estratégico del Sistema Integrado de Gestión del Ministerio de Comercio, Industria y Turismo, con el fin de alcanzar los objetivos de los sistemas e institucionales y así satisfacer las necesidades y expectativas de clientes y partes interesadas, estableciendo los lineamientos necesarios para garantizar el mejoramiento continuo del Sistema Integrado de Gestión y de los procesos institucionales.	</t>
  </si>
  <si>
    <t>INFORME NIVEL DE CONOCIMIENTO EN EL PROCESO POR TEMA</t>
  </si>
  <si>
    <t xml:space="preserve">Dirección de productividad y competitividad </t>
  </si>
  <si>
    <t>Dirección de calidad y desarrollo sostenible del turismo</t>
  </si>
  <si>
    <t>Tiempo que el servidor o contratista ha manejado el tema (seleccione un número)</t>
  </si>
  <si>
    <t>Tiempo que el servidor o contratista (seleccione dias, semanas, meses, años)</t>
  </si>
  <si>
    <t>Información de los servidores o contratistas que manejan el tema</t>
  </si>
  <si>
    <t>Gestión de Tecnologías de la Información</t>
  </si>
  <si>
    <t>Nombre el servidor o contratista encargado del tema  en la dependencia o proceso responsable</t>
  </si>
  <si>
    <t>Capacidad de transferencia de conocimiento</t>
  </si>
  <si>
    <t>Todos</t>
  </si>
  <si>
    <t>Servidor o colaborador que está en un proceso de aprendizaje del tema para ejecutarlo, se relaciona con otro individuo que está a un nivel más alto, que es quien lo asiste y lo acompaña</t>
  </si>
  <si>
    <t>Información del medio o registro físico donde el entrevistado considera que se encuentra disponible el tema</t>
  </si>
  <si>
    <t>Medio o registro físico donde el entrevistado considera que se encuentra disponible el tema</t>
  </si>
  <si>
    <t>Observaciones identificadas</t>
  </si>
  <si>
    <t>Códificación en la tabla de retención documental (TRD) - Si aplica o la ruta donde se considera encontrarse disponible el registro</t>
  </si>
  <si>
    <t>Digite en este espacio el nombre del área o proceso, agrague las filas que requiera</t>
  </si>
  <si>
    <t>Digite en este espacio si el proceso al que pertenece es misional, apoyo, estratñegico o de evaluación, ejemplo: Proceso de apoyo</t>
  </si>
  <si>
    <t>Digite en este espacio el nombre del área o proceso, agrague las filas que requiera, pero recuerde que por cada área nueva debe adicionar un nuevo gráfico</t>
  </si>
  <si>
    <t xml:space="preserve"> INVENTARIO CONOCIMIENTO TÁCITO Y  EXPLÍCITO</t>
  </si>
  <si>
    <t>Fecha:</t>
  </si>
  <si>
    <t>Versión:</t>
  </si>
  <si>
    <t>Código:</t>
  </si>
  <si>
    <t>FC-FM-081</t>
  </si>
  <si>
    <t>Proceso: Fortalecimiento y Capacidades Humanas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</si>
</sst>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_ ;[Red]\-0\ "/>
  </numFmts>
  <fonts count="40" x14ac:knownFonts="1">
    <font>
      <sz val="11"/>
      <color theme="1"/>
      <name val="Calibri"/>
      <family val="2"/>
      <scheme val="minor"/>
    </font>
    <font>
      <sz val="9"/>
      <color indexed="81"/>
      <name val="Tahoma"/>
      <family val="2"/>
    </font>
    <font>
      <sz val="12"/>
      <color indexed="8"/>
      <name val="Calibri"/>
      <family val="2"/>
    </font>
    <font>
      <sz val="10"/>
      <name val="Arial"/>
      <family val="2"/>
    </font>
    <font>
      <sz val="9"/>
      <color indexed="8"/>
      <name val="Tahoma"/>
      <family val="2"/>
    </font>
    <font>
      <b/>
      <i/>
      <sz val="9"/>
      <color indexed="8"/>
      <name val="Tahoma"/>
      <family val="2"/>
    </font>
    <font>
      <b/>
      <sz val="9"/>
      <color indexed="8"/>
      <name val="Tahoma"/>
      <family val="2"/>
    </font>
    <font>
      <sz val="10"/>
      <color indexed="8"/>
      <name val="Tahoma"/>
      <family val="2"/>
    </font>
    <font>
      <sz val="9"/>
      <color indexed="8"/>
      <name val="Calibri"/>
      <family val="2"/>
    </font>
    <font>
      <sz val="10.5"/>
      <color indexed="8"/>
      <name val="Tahoma"/>
      <family val="2"/>
    </font>
    <font>
      <sz val="10.5"/>
      <color indexed="8"/>
      <name val="Calibri"/>
      <family val="2"/>
    </font>
    <font>
      <sz val="11"/>
      <color indexed="8"/>
      <name val="Calibri"/>
      <family val="2"/>
    </font>
    <font>
      <sz val="11"/>
      <color indexed="8"/>
      <name val="Tahoma"/>
      <family val="2"/>
    </font>
    <font>
      <sz val="10"/>
      <color indexed="8"/>
      <name val="Calibri"/>
      <family val="2"/>
    </font>
    <font>
      <sz val="4"/>
      <color indexed="8"/>
      <name val="Calibri"/>
      <family val="2"/>
    </font>
    <font>
      <sz val="2"/>
      <color indexed="8"/>
      <name val="Calibri"/>
      <family val="2"/>
    </font>
    <font>
      <b/>
      <sz val="13"/>
      <color indexed="54"/>
      <name val="Calibri"/>
      <family val="2"/>
    </font>
    <font>
      <sz val="8"/>
      <color indexed="8"/>
      <name val="Calibri"/>
      <family val="2"/>
    </font>
    <font>
      <b/>
      <sz val="12"/>
      <color indexed="8"/>
      <name val="Calibri"/>
      <family val="2"/>
    </font>
    <font>
      <sz val="10"/>
      <color indexed="8"/>
      <name val="Calibri"/>
      <family val="2"/>
    </font>
    <font>
      <sz val="11"/>
      <color indexed="8"/>
      <name val="Calibri"/>
      <family val="2"/>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b/>
      <sz val="11"/>
      <color theme="0" tint="-4.9989318521683403E-2"/>
      <name val="Calibri"/>
      <family val="2"/>
      <scheme val="minor"/>
    </font>
    <font>
      <sz val="14"/>
      <color theme="1"/>
      <name val="Calibri"/>
      <family val="2"/>
      <scheme val="minor"/>
    </font>
    <font>
      <sz val="12"/>
      <color rgb="FF222222"/>
      <name val="Calibri"/>
      <family val="2"/>
      <scheme val="minor"/>
    </font>
    <font>
      <sz val="11"/>
      <name val="Calibri"/>
      <family val="2"/>
      <scheme val="minor"/>
    </font>
    <font>
      <i/>
      <sz val="11"/>
      <name val="Calibri"/>
      <family val="2"/>
      <scheme val="minor"/>
    </font>
    <font>
      <b/>
      <sz val="14"/>
      <color theme="0" tint="-4.9989318521683403E-2"/>
      <name val="Calibri"/>
      <family val="2"/>
      <scheme val="minor"/>
    </font>
    <font>
      <b/>
      <u/>
      <sz val="14"/>
      <color theme="0"/>
      <name val="Calibri"/>
      <family val="2"/>
      <scheme val="minor"/>
    </font>
    <font>
      <b/>
      <sz val="14"/>
      <color theme="0"/>
      <name val="Calibri"/>
      <family val="2"/>
      <scheme val="minor"/>
    </font>
    <font>
      <b/>
      <i/>
      <sz val="16"/>
      <color theme="1"/>
      <name val="Calibri"/>
      <family val="2"/>
      <scheme val="minor"/>
    </font>
    <font>
      <b/>
      <i/>
      <sz val="11"/>
      <color theme="0"/>
      <name val="Calibri"/>
      <family val="2"/>
      <scheme val="minor"/>
    </font>
    <font>
      <b/>
      <sz val="9"/>
      <color theme="1"/>
      <name val="Verdana"/>
      <family val="2"/>
    </font>
    <font>
      <b/>
      <sz val="10"/>
      <color theme="1"/>
      <name val="Verdana"/>
      <family val="2"/>
    </font>
    <font>
      <b/>
      <sz val="14"/>
      <name val="Verdana"/>
      <family val="2"/>
    </font>
    <font>
      <b/>
      <sz val="9"/>
      <name val="Verdana"/>
      <family val="2"/>
    </font>
    <font>
      <sz val="9"/>
      <name val="Verdana"/>
      <family val="2"/>
    </font>
  </fonts>
  <fills count="1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rgb="FF00FF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4"/>
        <bgColor indexed="64"/>
      </patternFill>
    </fill>
    <fill>
      <patternFill patternType="solid">
        <fgColor rgb="FF791E42"/>
        <bgColor indexed="64"/>
      </patternFill>
    </fill>
    <fill>
      <patternFill patternType="solid">
        <fgColor theme="2" tint="-9.9978637043366805E-2"/>
        <bgColor indexed="64"/>
      </patternFill>
    </fill>
    <fill>
      <patternFill patternType="solid">
        <fgColor theme="0" tint="-0.34998626667073579"/>
        <bgColor indexed="64"/>
      </patternFill>
    </fill>
  </fills>
  <borders count="49">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s>
  <cellStyleXfs count="3">
    <xf numFmtId="0" fontId="0" fillId="0" borderId="0"/>
    <xf numFmtId="0" fontId="23" fillId="0" borderId="0" applyNumberFormat="0" applyFill="0" applyBorder="0" applyAlignment="0" applyProtection="0"/>
    <xf numFmtId="0" fontId="3" fillId="0" borderId="0"/>
  </cellStyleXfs>
  <cellXfs count="217">
    <xf numFmtId="0" fontId="0" fillId="0" borderId="0" xfId="0"/>
    <xf numFmtId="0" fontId="0" fillId="0" borderId="0" xfId="0" applyAlignment="1">
      <alignment wrapText="1"/>
    </xf>
    <xf numFmtId="0" fontId="0" fillId="2" borderId="0" xfId="0" applyFill="1"/>
    <xf numFmtId="0" fontId="0" fillId="0" borderId="1" xfId="0" applyBorder="1"/>
    <xf numFmtId="0" fontId="0" fillId="0" borderId="2" xfId="0" applyBorder="1" applyAlignment="1">
      <alignment wrapText="1"/>
    </xf>
    <xf numFmtId="0" fontId="0" fillId="0" borderId="3" xfId="0" applyBorder="1"/>
    <xf numFmtId="0" fontId="0" fillId="0" borderId="4" xfId="0" applyBorder="1" applyAlignment="1">
      <alignment wrapText="1"/>
    </xf>
    <xf numFmtId="0" fontId="0" fillId="0" borderId="5" xfId="0" applyBorder="1" applyAlignment="1">
      <alignment wrapText="1"/>
    </xf>
    <xf numFmtId="0" fontId="0" fillId="0" borderId="5" xfId="0" applyBorder="1"/>
    <xf numFmtId="0" fontId="0" fillId="0" borderId="6" xfId="0" applyBorder="1"/>
    <xf numFmtId="0" fontId="0" fillId="0" borderId="2" xfId="0" applyBorder="1"/>
    <xf numFmtId="0" fontId="0" fillId="0" borderId="4" xfId="0" applyBorder="1"/>
    <xf numFmtId="0" fontId="0" fillId="0" borderId="7" xfId="0" applyBorder="1"/>
    <xf numFmtId="0" fontId="0" fillId="0" borderId="8" xfId="0" applyBorder="1"/>
    <xf numFmtId="0" fontId="0" fillId="2" borderId="9" xfId="0" applyFill="1" applyBorder="1" applyAlignment="1">
      <alignment vertical="center" wrapText="1"/>
    </xf>
    <xf numFmtId="0" fontId="0" fillId="0" borderId="10" xfId="0" applyBorder="1"/>
    <xf numFmtId="0" fontId="0" fillId="0" borderId="11" xfId="0" applyBorder="1"/>
    <xf numFmtId="0" fontId="0" fillId="2" borderId="9" xfId="0" applyFill="1" applyBorder="1" applyAlignment="1">
      <alignment horizontal="center" vertical="center" wrapText="1"/>
    </xf>
    <xf numFmtId="0" fontId="0" fillId="2" borderId="9" xfId="0" applyFill="1" applyBorder="1" applyAlignment="1">
      <alignment horizontal="center" vertical="center"/>
    </xf>
    <xf numFmtId="0" fontId="0" fillId="2" borderId="0" xfId="0" applyFill="1" applyAlignment="1">
      <alignment vertical="center"/>
    </xf>
    <xf numFmtId="0" fontId="0" fillId="2" borderId="0" xfId="0" applyFill="1" applyAlignment="1">
      <alignment wrapText="1"/>
    </xf>
    <xf numFmtId="0" fontId="24" fillId="2" borderId="9" xfId="0" applyFont="1" applyFill="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0" fillId="2" borderId="12" xfId="0" applyFill="1" applyBorder="1"/>
    <xf numFmtId="0" fontId="25" fillId="3" borderId="13" xfId="0" applyFont="1" applyFill="1" applyBorder="1" applyAlignment="1">
      <alignment horizontal="center" vertical="center" wrapText="1"/>
    </xf>
    <xf numFmtId="0" fontId="0" fillId="0" borderId="10" xfId="0" applyBorder="1" applyAlignment="1">
      <alignment wrapText="1"/>
    </xf>
    <xf numFmtId="0" fontId="0" fillId="2" borderId="14" xfId="0"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0" fontId="0" fillId="2" borderId="9" xfId="0" applyFill="1" applyBorder="1" applyAlignment="1" applyProtection="1">
      <alignment horizontal="center" vertical="center" wrapText="1"/>
      <protection locked="0"/>
    </xf>
    <xf numFmtId="0" fontId="0" fillId="2" borderId="9" xfId="0" applyFill="1" applyBorder="1" applyAlignment="1" applyProtection="1">
      <alignment vertical="center" wrapText="1"/>
      <protection locked="0"/>
    </xf>
    <xf numFmtId="0" fontId="0" fillId="2" borderId="15" xfId="0" applyFill="1" applyBorder="1" applyAlignment="1" applyProtection="1">
      <alignment horizontal="center" vertical="center" wrapText="1"/>
      <protection locked="0"/>
    </xf>
    <xf numFmtId="0" fontId="0" fillId="2" borderId="9" xfId="0" applyFill="1" applyBorder="1"/>
    <xf numFmtId="0" fontId="0" fillId="0" borderId="1" xfId="0" applyBorder="1" applyAlignment="1">
      <alignment wrapText="1"/>
    </xf>
    <xf numFmtId="0" fontId="0" fillId="2" borderId="15" xfId="0" applyFill="1" applyBorder="1"/>
    <xf numFmtId="0" fontId="0" fillId="2" borderId="14" xfId="0" applyFill="1" applyBorder="1" applyAlignment="1">
      <alignment wrapText="1"/>
    </xf>
    <xf numFmtId="0" fontId="0" fillId="0" borderId="14" xfId="0" applyBorder="1" applyAlignment="1">
      <alignment wrapText="1"/>
    </xf>
    <xf numFmtId="0" fontId="0" fillId="0" borderId="16" xfId="0" applyBorder="1"/>
    <xf numFmtId="0" fontId="0" fillId="4" borderId="15" xfId="0" applyFill="1" applyBorder="1"/>
    <xf numFmtId="0" fontId="0" fillId="5" borderId="15" xfId="0" applyFill="1" applyBorder="1"/>
    <xf numFmtId="0" fontId="0" fillId="6" borderId="15" xfId="0" applyFill="1" applyBorder="1"/>
    <xf numFmtId="0" fontId="0" fillId="7" borderId="17" xfId="0" applyFill="1" applyBorder="1"/>
    <xf numFmtId="0" fontId="26" fillId="2" borderId="0" xfId="0" applyFont="1" applyFill="1"/>
    <xf numFmtId="164" fontId="0" fillId="2" borderId="16" xfId="0" applyNumberFormat="1" applyFill="1" applyBorder="1" applyAlignment="1" applyProtection="1">
      <alignment vertical="center"/>
      <protection locked="0"/>
    </xf>
    <xf numFmtId="165" fontId="24" fillId="2" borderId="9" xfId="0" applyNumberFormat="1" applyFont="1" applyFill="1" applyBorder="1" applyAlignment="1">
      <alignment horizontal="center" vertical="center"/>
    </xf>
    <xf numFmtId="0" fontId="24" fillId="2" borderId="9" xfId="0" applyFont="1" applyFill="1" applyBorder="1" applyAlignment="1">
      <alignment horizontal="center" vertical="center" wrapText="1"/>
    </xf>
    <xf numFmtId="0" fontId="0" fillId="0" borderId="0" xfId="0" applyAlignment="1">
      <alignment horizontal="center"/>
    </xf>
    <xf numFmtId="0" fontId="0" fillId="0" borderId="3" xfId="0" applyBorder="1" applyAlignment="1">
      <alignment wrapText="1"/>
    </xf>
    <xf numFmtId="0" fontId="0" fillId="0" borderId="6" xfId="0" applyBorder="1" applyAlignment="1">
      <alignment wrapText="1"/>
    </xf>
    <xf numFmtId="0" fontId="21" fillId="3" borderId="0" xfId="0" applyFont="1" applyFill="1"/>
    <xf numFmtId="0" fontId="22" fillId="3" borderId="1" xfId="0" applyFont="1" applyFill="1" applyBorder="1"/>
    <xf numFmtId="0" fontId="22" fillId="3" borderId="18" xfId="0" applyFont="1" applyFill="1" applyBorder="1" applyAlignment="1">
      <alignment wrapText="1"/>
    </xf>
    <xf numFmtId="0" fontId="22" fillId="3" borderId="1" xfId="0" applyFont="1" applyFill="1" applyBorder="1" applyAlignment="1">
      <alignment wrapText="1"/>
    </xf>
    <xf numFmtId="0" fontId="21" fillId="3" borderId="10" xfId="0" applyFont="1" applyFill="1" applyBorder="1" applyAlignment="1">
      <alignment vertical="center"/>
    </xf>
    <xf numFmtId="0" fontId="22" fillId="3" borderId="19" xfId="0" applyFont="1" applyFill="1" applyBorder="1"/>
    <xf numFmtId="0" fontId="22" fillId="3" borderId="11" xfId="0" applyFont="1" applyFill="1" applyBorder="1"/>
    <xf numFmtId="0" fontId="22" fillId="3" borderId="20" xfId="0" applyFont="1" applyFill="1" applyBorder="1"/>
    <xf numFmtId="0" fontId="22" fillId="3" borderId="21" xfId="0" applyFont="1" applyFill="1" applyBorder="1"/>
    <xf numFmtId="0" fontId="22" fillId="3" borderId="22" xfId="0" applyFont="1" applyFill="1" applyBorder="1" applyAlignment="1">
      <alignment wrapText="1"/>
    </xf>
    <xf numFmtId="0" fontId="22" fillId="3" borderId="10" xfId="0" applyFont="1" applyFill="1" applyBorder="1"/>
    <xf numFmtId="0" fontId="27" fillId="8" borderId="20" xfId="0" applyFont="1" applyFill="1" applyBorder="1" applyAlignment="1">
      <alignment vertical="center"/>
    </xf>
    <xf numFmtId="0" fontId="24" fillId="8" borderId="23" xfId="0" applyFont="1" applyFill="1" applyBorder="1" applyAlignment="1">
      <alignment horizontal="center"/>
    </xf>
    <xf numFmtId="0" fontId="0" fillId="0" borderId="22" xfId="0" applyBorder="1" applyAlignment="1" applyProtection="1">
      <alignment horizontal="center"/>
      <protection locked="0"/>
    </xf>
    <xf numFmtId="0" fontId="27" fillId="8" borderId="15" xfId="0" applyFont="1" applyFill="1" applyBorder="1" applyAlignment="1">
      <alignment vertical="center"/>
    </xf>
    <xf numFmtId="0" fontId="24" fillId="8" borderId="24" xfId="0" applyFont="1" applyFill="1" applyBorder="1" applyAlignment="1">
      <alignment horizontal="center"/>
    </xf>
    <xf numFmtId="0" fontId="0" fillId="0" borderId="14" xfId="0" applyBorder="1" applyAlignment="1" applyProtection="1">
      <alignment horizontal="center"/>
      <protection locked="0"/>
    </xf>
    <xf numFmtId="0" fontId="27" fillId="8" borderId="17" xfId="0" applyFont="1" applyFill="1" applyBorder="1" applyAlignment="1">
      <alignment vertical="center"/>
    </xf>
    <xf numFmtId="0" fontId="24" fillId="8" borderId="25" xfId="0" applyFont="1" applyFill="1" applyBorder="1" applyAlignment="1">
      <alignment horizontal="center"/>
    </xf>
    <xf numFmtId="0" fontId="0" fillId="0" borderId="26" xfId="0" applyBorder="1" applyAlignment="1" applyProtection="1">
      <alignment horizontal="center"/>
      <protection locked="0"/>
    </xf>
    <xf numFmtId="0" fontId="27" fillId="9" borderId="20" xfId="0" applyFont="1" applyFill="1" applyBorder="1" applyAlignment="1">
      <alignment vertical="center"/>
    </xf>
    <xf numFmtId="0" fontId="24" fillId="9" borderId="23" xfId="0" applyFont="1" applyFill="1" applyBorder="1" applyAlignment="1">
      <alignment horizontal="center"/>
    </xf>
    <xf numFmtId="0" fontId="27" fillId="9" borderId="17" xfId="0" applyFont="1" applyFill="1" applyBorder="1" applyAlignment="1">
      <alignment vertical="center"/>
    </xf>
    <xf numFmtId="0" fontId="24" fillId="9" borderId="25" xfId="0" applyFont="1" applyFill="1" applyBorder="1" applyAlignment="1">
      <alignment horizontal="center"/>
    </xf>
    <xf numFmtId="0" fontId="27" fillId="10" borderId="20" xfId="0" applyFont="1" applyFill="1" applyBorder="1" applyAlignment="1">
      <alignment vertical="center" wrapText="1"/>
    </xf>
    <xf numFmtId="0" fontId="24" fillId="10" borderId="23" xfId="0" applyFont="1" applyFill="1" applyBorder="1" applyAlignment="1">
      <alignment horizontal="center"/>
    </xf>
    <xf numFmtId="0" fontId="27" fillId="10" borderId="15" xfId="0" applyFont="1" applyFill="1" applyBorder="1" applyAlignment="1">
      <alignment vertical="center" wrapText="1"/>
    </xf>
    <xf numFmtId="0" fontId="24" fillId="10" borderId="24" xfId="0" applyFont="1" applyFill="1" applyBorder="1" applyAlignment="1">
      <alignment horizontal="center"/>
    </xf>
    <xf numFmtId="0" fontId="27" fillId="10" borderId="17" xfId="0" applyFont="1" applyFill="1" applyBorder="1" applyAlignment="1">
      <alignment vertical="center" wrapText="1"/>
    </xf>
    <xf numFmtId="0" fontId="24" fillId="10" borderId="25" xfId="0" applyFont="1" applyFill="1" applyBorder="1" applyAlignment="1">
      <alignment horizontal="center"/>
    </xf>
    <xf numFmtId="0" fontId="27" fillId="11" borderId="20" xfId="0" applyFont="1" applyFill="1" applyBorder="1" applyAlignment="1">
      <alignment vertical="center" wrapText="1"/>
    </xf>
    <xf numFmtId="0" fontId="24" fillId="11" borderId="23" xfId="0" applyFont="1" applyFill="1" applyBorder="1" applyAlignment="1">
      <alignment horizontal="center"/>
    </xf>
    <xf numFmtId="0" fontId="27" fillId="11" borderId="17" xfId="0" applyFont="1" applyFill="1" applyBorder="1" applyAlignment="1">
      <alignment vertical="center" wrapText="1"/>
    </xf>
    <xf numFmtId="0" fontId="24" fillId="11" borderId="25" xfId="0" applyFont="1" applyFill="1" applyBorder="1" applyAlignment="1">
      <alignment horizontal="center"/>
    </xf>
    <xf numFmtId="0" fontId="0" fillId="0" borderId="0" xfId="0" applyAlignment="1">
      <alignment vertical="center"/>
    </xf>
    <xf numFmtId="0" fontId="24" fillId="0" borderId="12" xfId="0" applyFont="1" applyBorder="1"/>
    <xf numFmtId="0" fontId="24" fillId="0" borderId="12" xfId="0" applyFont="1" applyBorder="1" applyAlignment="1" applyProtection="1">
      <alignment horizontal="center"/>
      <protection locked="0"/>
    </xf>
    <xf numFmtId="0" fontId="0" fillId="0" borderId="0" xfId="0" applyAlignment="1">
      <alignment horizontal="center" wrapText="1"/>
    </xf>
    <xf numFmtId="0" fontId="24" fillId="12" borderId="27" xfId="0" applyFont="1" applyFill="1" applyBorder="1"/>
    <xf numFmtId="0" fontId="24" fillId="12" borderId="27" xfId="0" applyFont="1" applyFill="1" applyBorder="1" applyAlignment="1">
      <alignment horizontal="center"/>
    </xf>
    <xf numFmtId="0" fontId="0" fillId="0" borderId="22" xfId="0" applyBorder="1" applyAlignment="1">
      <alignment horizontal="center"/>
    </xf>
    <xf numFmtId="0" fontId="0" fillId="0" borderId="14" xfId="0" applyBorder="1" applyAlignment="1">
      <alignment horizontal="center"/>
    </xf>
    <xf numFmtId="0" fontId="0" fillId="0" borderId="26" xfId="0" applyBorder="1" applyAlignment="1">
      <alignment horizontal="center"/>
    </xf>
    <xf numFmtId="0" fontId="0" fillId="0" borderId="18" xfId="0" applyBorder="1" applyAlignment="1">
      <alignment wrapText="1"/>
    </xf>
    <xf numFmtId="0" fontId="0" fillId="2" borderId="28" xfId="0" applyFill="1" applyBorder="1" applyAlignment="1" applyProtection="1">
      <alignment vertical="center" wrapText="1"/>
      <protection locked="0"/>
    </xf>
    <xf numFmtId="0" fontId="0" fillId="5" borderId="20" xfId="0" applyFill="1" applyBorder="1"/>
    <xf numFmtId="0" fontId="0" fillId="13" borderId="15" xfId="0" applyFill="1" applyBorder="1"/>
    <xf numFmtId="0" fontId="0" fillId="8" borderId="15" xfId="0" applyFill="1" applyBorder="1"/>
    <xf numFmtId="0" fontId="0" fillId="2" borderId="0" xfId="0" applyFill="1" applyAlignment="1">
      <alignment horizontal="center"/>
    </xf>
    <xf numFmtId="0" fontId="0" fillId="2" borderId="29" xfId="0" applyFill="1" applyBorder="1" applyAlignment="1" applyProtection="1">
      <alignment horizontal="center" vertical="center" wrapText="1"/>
      <protection locked="0"/>
    </xf>
    <xf numFmtId="0" fontId="26" fillId="2" borderId="0" xfId="0" applyFont="1" applyFill="1" applyAlignment="1">
      <alignment horizontal="center"/>
    </xf>
    <xf numFmtId="0" fontId="0" fillId="2" borderId="30" xfId="0" applyFill="1" applyBorder="1" applyAlignment="1" applyProtection="1">
      <alignment horizontal="center" vertical="center" wrapText="1"/>
      <protection locked="0"/>
    </xf>
    <xf numFmtId="0" fontId="0" fillId="2" borderId="16" xfId="0" applyFill="1" applyBorder="1" applyAlignment="1" applyProtection="1">
      <alignment horizontal="left" vertical="center" wrapText="1"/>
      <protection locked="0"/>
    </xf>
    <xf numFmtId="0" fontId="21" fillId="3" borderId="20" xfId="0" applyFont="1" applyFill="1" applyBorder="1"/>
    <xf numFmtId="0" fontId="22" fillId="3" borderId="22" xfId="0" applyFont="1" applyFill="1" applyBorder="1"/>
    <xf numFmtId="0" fontId="0" fillId="0" borderId="15" xfId="0" applyBorder="1"/>
    <xf numFmtId="0" fontId="0" fillId="0" borderId="17" xfId="0" applyBorder="1"/>
    <xf numFmtId="0" fontId="0" fillId="0" borderId="26" xfId="0" applyBorder="1" applyAlignment="1">
      <alignment wrapText="1"/>
    </xf>
    <xf numFmtId="0" fontId="0" fillId="2" borderId="31" xfId="0" applyFill="1" applyBorder="1" applyAlignment="1" applyProtection="1">
      <alignment horizontal="center" vertical="center" wrapText="1"/>
      <protection locked="0"/>
    </xf>
    <xf numFmtId="0" fontId="0" fillId="0" borderId="15" xfId="0" applyBorder="1" applyAlignment="1">
      <alignment vertical="center" wrapText="1"/>
    </xf>
    <xf numFmtId="0" fontId="0" fillId="0" borderId="9" xfId="0" applyBorder="1" applyAlignment="1">
      <alignment wrapText="1"/>
    </xf>
    <xf numFmtId="0" fontId="0" fillId="0" borderId="14" xfId="0" applyBorder="1" applyAlignment="1">
      <alignment horizontal="center" vertical="center" wrapText="1"/>
    </xf>
    <xf numFmtId="0" fontId="0" fillId="0" borderId="9" xfId="0" applyBorder="1" applyAlignment="1">
      <alignment vertical="center" wrapText="1"/>
    </xf>
    <xf numFmtId="0" fontId="0" fillId="0" borderId="15" xfId="0" applyBorder="1" applyAlignment="1">
      <alignment vertical="center"/>
    </xf>
    <xf numFmtId="0" fontId="28" fillId="0" borderId="9" xfId="0" applyFont="1" applyBorder="1" applyAlignment="1">
      <alignment wrapText="1"/>
    </xf>
    <xf numFmtId="0" fontId="0" fillId="0" borderId="15" xfId="0" applyBorder="1" applyAlignment="1">
      <alignment wrapText="1"/>
    </xf>
    <xf numFmtId="0" fontId="0" fillId="0" borderId="14" xfId="0" applyBorder="1" applyAlignment="1">
      <alignment horizontal="center" wrapText="1"/>
    </xf>
    <xf numFmtId="0" fontId="0" fillId="0" borderId="32" xfId="0" applyBorder="1" applyAlignment="1">
      <alignment wrapText="1"/>
    </xf>
    <xf numFmtId="0" fontId="0" fillId="0" borderId="26" xfId="0" applyBorder="1" applyAlignment="1">
      <alignment horizontal="center" vertical="center" wrapText="1"/>
    </xf>
    <xf numFmtId="0" fontId="29" fillId="2" borderId="9" xfId="0" applyFont="1" applyFill="1" applyBorder="1" applyAlignment="1">
      <alignment wrapText="1"/>
    </xf>
    <xf numFmtId="0" fontId="30" fillId="14" borderId="27" xfId="0" applyFont="1" applyFill="1" applyBorder="1"/>
    <xf numFmtId="0" fontId="30" fillId="14" borderId="33" xfId="0" applyFont="1" applyFill="1" applyBorder="1"/>
    <xf numFmtId="0" fontId="31" fillId="14" borderId="18" xfId="1" applyFont="1" applyFill="1" applyBorder="1" applyAlignment="1">
      <alignment horizontal="center" vertical="center"/>
    </xf>
    <xf numFmtId="0" fontId="30" fillId="14" borderId="34" xfId="0" applyFont="1" applyFill="1" applyBorder="1" applyAlignment="1">
      <alignment horizontal="center" vertical="center" wrapText="1"/>
    </xf>
    <xf numFmtId="0" fontId="30" fillId="14" borderId="18" xfId="0" applyFont="1" applyFill="1" applyBorder="1" applyAlignment="1">
      <alignment horizontal="center" vertical="center" wrapText="1"/>
    </xf>
    <xf numFmtId="0" fontId="30" fillId="14" borderId="10" xfId="0" applyFont="1" applyFill="1" applyBorder="1" applyAlignment="1">
      <alignment horizontal="center" vertical="center"/>
    </xf>
    <xf numFmtId="0" fontId="30" fillId="14" borderId="35" xfId="0" applyFont="1" applyFill="1" applyBorder="1" applyAlignment="1">
      <alignment horizontal="center" vertical="center" wrapText="1"/>
    </xf>
    <xf numFmtId="0" fontId="30" fillId="14" borderId="36" xfId="0" applyFont="1" applyFill="1" applyBorder="1" applyAlignment="1">
      <alignment horizontal="center" vertical="center" wrapText="1"/>
    </xf>
    <xf numFmtId="0" fontId="30" fillId="14" borderId="37" xfId="0" applyFont="1" applyFill="1" applyBorder="1" applyAlignment="1">
      <alignment horizontal="center" vertical="center"/>
    </xf>
    <xf numFmtId="0" fontId="30" fillId="14" borderId="35" xfId="0" applyFont="1" applyFill="1" applyBorder="1" applyAlignment="1">
      <alignment horizontal="center" vertical="center"/>
    </xf>
    <xf numFmtId="0" fontId="30" fillId="14" borderId="18" xfId="0" applyFont="1" applyFill="1" applyBorder="1" applyAlignment="1">
      <alignment horizontal="center" vertical="center"/>
    </xf>
    <xf numFmtId="0" fontId="30" fillId="14" borderId="1" xfId="0" applyFont="1" applyFill="1" applyBorder="1" applyAlignment="1">
      <alignment horizontal="center" vertical="center" wrapText="1"/>
    </xf>
    <xf numFmtId="0" fontId="30" fillId="14" borderId="21" xfId="0" applyFont="1" applyFill="1" applyBorder="1" applyAlignment="1">
      <alignment horizontal="center" vertical="center" wrapText="1"/>
    </xf>
    <xf numFmtId="0" fontId="31" fillId="14" borderId="21" xfId="1" applyFont="1" applyFill="1" applyBorder="1" applyAlignment="1">
      <alignment horizontal="center" vertical="center" wrapText="1"/>
    </xf>
    <xf numFmtId="0" fontId="30" fillId="14" borderId="22" xfId="0" applyFont="1" applyFill="1" applyBorder="1" applyAlignment="1">
      <alignment horizontal="center" vertical="center" wrapText="1"/>
    </xf>
    <xf numFmtId="0" fontId="30" fillId="14" borderId="38" xfId="0" applyFont="1" applyFill="1" applyBorder="1" applyAlignment="1">
      <alignment horizontal="center" vertical="center" wrapText="1"/>
    </xf>
    <xf numFmtId="0" fontId="30" fillId="14" borderId="37" xfId="0" applyFont="1" applyFill="1" applyBorder="1" applyAlignment="1">
      <alignment horizontal="center" vertical="center" wrapText="1"/>
    </xf>
    <xf numFmtId="0" fontId="22" fillId="14" borderId="9" xfId="0" applyFont="1" applyFill="1" applyBorder="1" applyAlignment="1">
      <alignment horizontal="center" vertical="center" wrapText="1"/>
    </xf>
    <xf numFmtId="0" fontId="22" fillId="14" borderId="9" xfId="0" applyFont="1" applyFill="1" applyBorder="1" applyAlignment="1">
      <alignment horizontal="center" vertical="center"/>
    </xf>
    <xf numFmtId="0" fontId="22" fillId="14" borderId="39" xfId="0" applyFont="1" applyFill="1" applyBorder="1" applyAlignment="1">
      <alignment horizontal="center"/>
    </xf>
    <xf numFmtId="0" fontId="22" fillId="14" borderId="40" xfId="0" applyFont="1" applyFill="1" applyBorder="1" applyAlignment="1">
      <alignment horizontal="center"/>
    </xf>
    <xf numFmtId="0" fontId="22" fillId="14" borderId="41" xfId="0" applyFont="1" applyFill="1" applyBorder="1" applyAlignment="1">
      <alignment horizontal="center" wrapText="1"/>
    </xf>
    <xf numFmtId="0" fontId="0" fillId="2" borderId="42" xfId="0" applyFill="1" applyBorder="1" applyAlignment="1">
      <alignment horizontal="center"/>
    </xf>
    <xf numFmtId="0" fontId="0" fillId="2" borderId="43" xfId="0" applyFill="1" applyBorder="1" applyAlignment="1">
      <alignment horizontal="center"/>
    </xf>
    <xf numFmtId="0" fontId="0" fillId="2" borderId="44" xfId="0" applyFill="1" applyBorder="1" applyAlignment="1">
      <alignment horizontal="center"/>
    </xf>
    <xf numFmtId="0" fontId="32" fillId="14" borderId="27" xfId="0" applyFont="1" applyFill="1" applyBorder="1" applyAlignment="1">
      <alignment horizontal="center"/>
    </xf>
    <xf numFmtId="0" fontId="32" fillId="14" borderId="33" xfId="0" applyFont="1" applyFill="1" applyBorder="1" applyAlignment="1">
      <alignment horizontal="center"/>
    </xf>
    <xf numFmtId="0" fontId="32" fillId="14" borderId="19" xfId="0" applyFont="1" applyFill="1" applyBorder="1" applyAlignment="1">
      <alignment horizontal="center"/>
    </xf>
    <xf numFmtId="0" fontId="30" fillId="14" borderId="27" xfId="0" applyFont="1" applyFill="1" applyBorder="1" applyAlignment="1">
      <alignment horizontal="center" wrapText="1"/>
    </xf>
    <xf numFmtId="0" fontId="30" fillId="14" borderId="33" xfId="0" applyFont="1" applyFill="1" applyBorder="1" applyAlignment="1">
      <alignment horizontal="center" wrapText="1"/>
    </xf>
    <xf numFmtId="0" fontId="30" fillId="14" borderId="19" xfId="0" applyFont="1" applyFill="1" applyBorder="1" applyAlignment="1">
      <alignment horizontal="center" wrapText="1"/>
    </xf>
    <xf numFmtId="0" fontId="30" fillId="14" borderId="37" xfId="0" applyFont="1" applyFill="1" applyBorder="1" applyAlignment="1">
      <alignment horizontal="center" vertical="center"/>
    </xf>
    <xf numFmtId="0" fontId="30" fillId="14" borderId="34" xfId="0" applyFont="1" applyFill="1" applyBorder="1" applyAlignment="1">
      <alignment horizontal="center" vertical="center"/>
    </xf>
    <xf numFmtId="0" fontId="30" fillId="14" borderId="35" xfId="0" applyFont="1" applyFill="1" applyBorder="1" applyAlignment="1">
      <alignment horizontal="center" vertical="center"/>
    </xf>
    <xf numFmtId="0" fontId="31" fillId="14" borderId="11" xfId="1" applyFont="1" applyFill="1" applyBorder="1" applyAlignment="1">
      <alignment horizontal="center" vertical="center"/>
    </xf>
    <xf numFmtId="0" fontId="31" fillId="14" borderId="18" xfId="1" applyFont="1" applyFill="1" applyBorder="1" applyAlignment="1">
      <alignment horizontal="center" vertical="center"/>
    </xf>
    <xf numFmtId="0" fontId="30" fillId="14" borderId="18"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31" fillId="14" borderId="10" xfId="1" applyFont="1" applyFill="1" applyBorder="1" applyAlignment="1">
      <alignment horizontal="center" vertical="center" wrapText="1"/>
    </xf>
    <xf numFmtId="0" fontId="31" fillId="14" borderId="45" xfId="1" applyFont="1" applyFill="1" applyBorder="1" applyAlignment="1">
      <alignment horizontal="center" vertical="center" wrapText="1"/>
    </xf>
    <xf numFmtId="0" fontId="0" fillId="0" borderId="15"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7" xfId="0" applyBorder="1" applyAlignment="1" applyProtection="1">
      <alignment horizontal="center" wrapText="1"/>
      <protection locked="0"/>
    </xf>
    <xf numFmtId="0" fontId="0" fillId="0" borderId="26" xfId="0" applyBorder="1" applyAlignment="1" applyProtection="1">
      <alignment horizontal="center" wrapText="1"/>
      <protection locked="0"/>
    </xf>
    <xf numFmtId="0" fontId="33" fillId="0" borderId="11" xfId="0" applyFont="1" applyBorder="1" applyAlignment="1">
      <alignment horizontal="left" wrapText="1"/>
    </xf>
    <xf numFmtId="0" fontId="33" fillId="0" borderId="18" xfId="0" applyFont="1" applyBorder="1" applyAlignment="1">
      <alignment horizontal="left" wrapText="1"/>
    </xf>
    <xf numFmtId="0" fontId="33" fillId="0" borderId="1" xfId="0" applyFont="1" applyBorder="1" applyAlignment="1">
      <alignment horizontal="left" wrapText="1"/>
    </xf>
    <xf numFmtId="0" fontId="33" fillId="0" borderId="2" xfId="0" applyFont="1" applyBorder="1" applyAlignment="1">
      <alignment horizontal="left" wrapText="1"/>
    </xf>
    <xf numFmtId="0" fontId="33" fillId="0" borderId="0" xfId="0" applyFont="1" applyAlignment="1">
      <alignment horizontal="left" wrapText="1"/>
    </xf>
    <xf numFmtId="0" fontId="33" fillId="0" borderId="3" xfId="0" applyFont="1" applyBorder="1" applyAlignment="1">
      <alignment horizontal="left" wrapText="1"/>
    </xf>
    <xf numFmtId="0" fontId="33" fillId="0" borderId="4" xfId="0" applyFont="1" applyBorder="1" applyAlignment="1">
      <alignment horizontal="left" wrapText="1"/>
    </xf>
    <xf numFmtId="0" fontId="33" fillId="0" borderId="5" xfId="0" applyFont="1" applyBorder="1" applyAlignment="1">
      <alignment horizontal="left" wrapText="1"/>
    </xf>
    <xf numFmtId="0" fontId="33" fillId="0" borderId="6" xfId="0" applyFont="1" applyBorder="1" applyAlignment="1">
      <alignment horizontal="left" wrapText="1"/>
    </xf>
    <xf numFmtId="0" fontId="0" fillId="8" borderId="10" xfId="0" applyFill="1" applyBorder="1" applyAlignment="1">
      <alignment horizontal="center" vertical="center" wrapText="1"/>
    </xf>
    <xf numFmtId="0" fontId="0" fillId="8" borderId="7" xfId="0" applyFill="1" applyBorder="1" applyAlignment="1">
      <alignment horizontal="center" vertical="center" wrapText="1"/>
    </xf>
    <xf numFmtId="0" fontId="0" fillId="8" borderId="8" xfId="0" applyFill="1" applyBorder="1" applyAlignment="1">
      <alignment horizontal="center" vertical="center" wrapText="1"/>
    </xf>
    <xf numFmtId="0" fontId="0" fillId="9" borderId="10" xfId="0" applyFill="1" applyBorder="1" applyAlignment="1">
      <alignment horizontal="center"/>
    </xf>
    <xf numFmtId="0" fontId="0" fillId="9" borderId="8" xfId="0" applyFill="1" applyBorder="1" applyAlignment="1">
      <alignment horizontal="center"/>
    </xf>
    <xf numFmtId="0" fontId="0" fillId="10" borderId="10" xfId="0" applyFill="1" applyBorder="1" applyAlignment="1">
      <alignment horizontal="center"/>
    </xf>
    <xf numFmtId="0" fontId="0" fillId="10" borderId="7" xfId="0" applyFill="1" applyBorder="1" applyAlignment="1">
      <alignment horizontal="center"/>
    </xf>
    <xf numFmtId="0" fontId="0" fillId="10" borderId="8" xfId="0" applyFill="1" applyBorder="1" applyAlignment="1">
      <alignment horizontal="center"/>
    </xf>
    <xf numFmtId="0" fontId="0" fillId="11" borderId="10" xfId="0" applyFill="1" applyBorder="1" applyAlignment="1">
      <alignment horizontal="center"/>
    </xf>
    <xf numFmtId="0" fontId="0" fillId="11" borderId="8" xfId="0" applyFill="1" applyBorder="1" applyAlignment="1">
      <alignment horizontal="center"/>
    </xf>
    <xf numFmtId="0" fontId="24" fillId="15" borderId="40" xfId="0" applyFont="1" applyFill="1" applyBorder="1" applyAlignment="1">
      <alignment horizontal="center" wrapText="1"/>
    </xf>
    <xf numFmtId="0" fontId="24" fillId="15" borderId="19" xfId="0" applyFont="1" applyFill="1" applyBorder="1" applyAlignment="1">
      <alignment horizontal="center" wrapText="1"/>
    </xf>
    <xf numFmtId="0" fontId="0" fillId="0" borderId="46" xfId="0" applyBorder="1" applyAlignment="1" applyProtection="1">
      <alignment horizontal="center" wrapText="1"/>
      <protection locked="0"/>
    </xf>
    <xf numFmtId="0" fontId="0" fillId="0" borderId="47" xfId="0" applyBorder="1" applyAlignment="1" applyProtection="1">
      <alignment horizontal="center" wrapText="1"/>
      <protection locked="0"/>
    </xf>
    <xf numFmtId="0" fontId="22" fillId="3" borderId="0" xfId="0" applyFont="1" applyFill="1" applyAlignment="1">
      <alignment horizontal="center"/>
    </xf>
    <xf numFmtId="0" fontId="22" fillId="3" borderId="11" xfId="0" applyFont="1" applyFill="1" applyBorder="1" applyAlignment="1">
      <alignment horizontal="center" wrapText="1"/>
    </xf>
    <xf numFmtId="0" fontId="22" fillId="3" borderId="18" xfId="0" applyFont="1" applyFill="1" applyBorder="1" applyAlignment="1">
      <alignment horizontal="center" wrapText="1"/>
    </xf>
    <xf numFmtId="0" fontId="22" fillId="3" borderId="1" xfId="0" applyFont="1" applyFill="1" applyBorder="1" applyAlignment="1">
      <alignment horizontal="center" wrapText="1"/>
    </xf>
    <xf numFmtId="0" fontId="22" fillId="3" borderId="27" xfId="0" applyFont="1" applyFill="1" applyBorder="1" applyAlignment="1">
      <alignment horizontal="center"/>
    </xf>
    <xf numFmtId="0" fontId="22" fillId="3" borderId="33" xfId="0" applyFont="1" applyFill="1" applyBorder="1" applyAlignment="1">
      <alignment horizontal="center"/>
    </xf>
    <xf numFmtId="0" fontId="22" fillId="3" borderId="19" xfId="0" applyFont="1" applyFill="1" applyBorder="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22" fillId="14" borderId="9" xfId="0" applyFont="1" applyFill="1" applyBorder="1" applyAlignment="1">
      <alignment horizontal="center" wrapText="1"/>
    </xf>
    <xf numFmtId="0" fontId="34" fillId="14" borderId="9" xfId="0" applyFont="1" applyFill="1" applyBorder="1" applyAlignment="1">
      <alignment horizontal="center" wrapText="1"/>
    </xf>
    <xf numFmtId="0" fontId="22" fillId="14" borderId="9" xfId="0" applyFont="1" applyFill="1" applyBorder="1" applyAlignment="1">
      <alignment horizontal="center" vertical="center" wrapText="1"/>
    </xf>
    <xf numFmtId="0" fontId="22" fillId="14" borderId="42" xfId="0" applyFont="1" applyFill="1" applyBorder="1" applyAlignment="1">
      <alignment horizontal="center" vertical="center" wrapText="1"/>
    </xf>
    <xf numFmtId="0" fontId="22" fillId="14" borderId="44" xfId="0" applyFont="1" applyFill="1" applyBorder="1" applyAlignment="1">
      <alignment horizontal="center" vertical="center" wrapText="1"/>
    </xf>
    <xf numFmtId="0" fontId="22" fillId="14" borderId="24" xfId="0" applyFont="1" applyFill="1" applyBorder="1" applyAlignment="1">
      <alignment horizontal="center" vertical="center" wrapText="1"/>
    </xf>
    <xf numFmtId="0" fontId="22" fillId="14" borderId="30" xfId="0" applyFont="1" applyFill="1" applyBorder="1" applyAlignment="1">
      <alignment horizontal="center" vertical="center" wrapText="1"/>
    </xf>
    <xf numFmtId="0" fontId="22" fillId="14" borderId="29" xfId="0" applyFont="1" applyFill="1" applyBorder="1" applyAlignment="1">
      <alignment horizontal="center" vertical="center" wrapText="1"/>
    </xf>
    <xf numFmtId="0" fontId="34" fillId="14" borderId="9" xfId="0" applyFont="1" applyFill="1" applyBorder="1" applyAlignment="1">
      <alignment horizontal="center" vertical="center" wrapText="1"/>
    </xf>
    <xf numFmtId="0" fontId="35" fillId="16" borderId="31" xfId="0" applyFont="1" applyFill="1" applyBorder="1" applyAlignment="1">
      <alignment horizontal="center" vertical="center"/>
    </xf>
    <xf numFmtId="0" fontId="35" fillId="16" borderId="48" xfId="0" applyFont="1" applyFill="1" applyBorder="1" applyAlignment="1">
      <alignment horizontal="center" vertical="center"/>
    </xf>
    <xf numFmtId="0" fontId="36" fillId="16" borderId="28" xfId="0" applyFont="1" applyFill="1" applyBorder="1" applyAlignment="1">
      <alignment horizontal="center" vertical="center"/>
    </xf>
    <xf numFmtId="0" fontId="37" fillId="2" borderId="24" xfId="0" applyFont="1" applyFill="1" applyBorder="1" applyAlignment="1">
      <alignment horizontal="center" vertical="center"/>
    </xf>
    <xf numFmtId="0" fontId="37" fillId="2" borderId="30" xfId="0" applyFont="1" applyFill="1" applyBorder="1" applyAlignment="1">
      <alignment horizontal="center" vertical="center"/>
    </xf>
    <xf numFmtId="0" fontId="37" fillId="2" borderId="29" xfId="0" applyFont="1" applyFill="1" applyBorder="1" applyAlignment="1">
      <alignment horizontal="center" vertical="center"/>
    </xf>
    <xf numFmtId="0" fontId="38" fillId="16" borderId="24" xfId="0" applyFont="1" applyFill="1" applyBorder="1" applyAlignment="1">
      <alignment horizontal="right" vertical="center"/>
    </xf>
    <xf numFmtId="0" fontId="38" fillId="16" borderId="30" xfId="0" applyFont="1" applyFill="1" applyBorder="1" applyAlignment="1">
      <alignment horizontal="right" vertical="center"/>
    </xf>
    <xf numFmtId="0" fontId="38" fillId="16" borderId="29" xfId="0" applyFont="1" applyFill="1" applyBorder="1" applyAlignment="1">
      <alignment horizontal="right" vertical="center"/>
    </xf>
    <xf numFmtId="0" fontId="39" fillId="2" borderId="24" xfId="0" applyFont="1" applyFill="1" applyBorder="1" applyAlignment="1">
      <alignment horizontal="center" vertical="center"/>
    </xf>
    <xf numFmtId="0" fontId="39" fillId="2" borderId="30" xfId="0" applyFont="1" applyFill="1" applyBorder="1" applyAlignment="1">
      <alignment horizontal="center" vertical="center"/>
    </xf>
    <xf numFmtId="0" fontId="39" fillId="2" borderId="29" xfId="0" applyFont="1" applyFill="1" applyBorder="1" applyAlignment="1">
      <alignment horizontal="center" vertical="center"/>
    </xf>
    <xf numFmtId="14" fontId="39" fillId="2" borderId="24" xfId="0" applyNumberFormat="1" applyFont="1" applyFill="1" applyBorder="1" applyAlignment="1">
      <alignment horizontal="center" vertical="center"/>
    </xf>
  </cellXfs>
  <cellStyles count="3">
    <cellStyle name="Hipervínculo" xfId="1" builtinId="8"/>
    <cellStyle name="Normal" xfId="0" builtinId="0"/>
    <cellStyle name="Normal 2 2" xfId="2" xr:uid="{DB42A0C2-E45C-4083-B412-0798D6D13475}"/>
  </cellStyles>
  <dxfs count="92">
    <dxf>
      <fill>
        <patternFill>
          <bgColor rgb="FFFF0000"/>
        </patternFill>
      </fill>
    </dxf>
    <dxf>
      <fill>
        <patternFill>
          <bgColor rgb="FFFF0000"/>
        </patternFill>
      </fill>
    </dxf>
    <dxf>
      <fill>
        <patternFill>
          <bgColor theme="0" tint="-0.24994659260841701"/>
        </patternFill>
      </fill>
    </dxf>
    <dxf>
      <fill>
        <gradientFill degree="90">
          <stop position="0">
            <color theme="2" tint="-9.8025452436902985E-2"/>
          </stop>
          <stop position="1">
            <color theme="4"/>
          </stop>
        </gradientFill>
      </fill>
    </dxf>
    <dxf>
      <fill>
        <gradientFill degree="90">
          <stop position="0">
            <color theme="2" tint="-0.25098422193060094"/>
          </stop>
          <stop position="1">
            <color rgb="FF00B0F0"/>
          </stop>
        </gradientFill>
      </fill>
    </dxf>
    <dxf>
      <fill>
        <gradientFill degree="90">
          <stop position="0">
            <color theme="2" tint="-0.25098422193060094"/>
          </stop>
          <stop position="1">
            <color rgb="FFFFC000"/>
          </stop>
        </gradientFill>
      </fill>
    </dxf>
    <dxf>
      <font>
        <b/>
        <i val="0"/>
        <color theme="0"/>
      </font>
      <fill>
        <patternFill>
          <bgColor rgb="FFFF0000"/>
        </patternFill>
      </fill>
    </dxf>
    <dxf>
      <font>
        <b/>
        <i val="0"/>
        <color theme="0"/>
      </font>
      <fill>
        <patternFill>
          <bgColor theme="7" tint="0.39994506668294322"/>
        </patternFill>
      </fill>
    </dxf>
    <dxf>
      <font>
        <b/>
        <i val="0"/>
        <color theme="0"/>
      </font>
      <fill>
        <patternFill>
          <bgColor rgb="FF92D050"/>
        </patternFill>
      </fill>
    </dxf>
    <dxf>
      <font>
        <b/>
        <i val="0"/>
        <color theme="0"/>
      </font>
      <fill>
        <patternFill>
          <bgColor rgb="FFC00000"/>
        </patternFill>
      </fill>
    </dxf>
    <dxf>
      <font>
        <b/>
        <i val="0"/>
        <color theme="0"/>
      </font>
      <fill>
        <patternFill>
          <bgColor rgb="FFF14601"/>
        </patternFill>
      </fill>
    </dxf>
    <dxf>
      <font>
        <b/>
        <i val="0"/>
        <color theme="0"/>
      </font>
      <fill>
        <patternFill>
          <bgColor rgb="FF3FCDFF"/>
        </patternFill>
      </fill>
    </dxf>
    <dxf>
      <font>
        <b/>
        <i val="0"/>
        <color theme="0"/>
      </font>
      <fill>
        <patternFill>
          <bgColor rgb="FFF0E510"/>
        </patternFill>
      </fill>
    </dxf>
    <dxf>
      <font>
        <b/>
        <i val="0"/>
        <color theme="0"/>
      </font>
      <fill>
        <patternFill>
          <bgColor rgb="FFBD3166"/>
        </patternFill>
      </fill>
    </dxf>
    <dxf>
      <font>
        <b/>
        <i val="0"/>
        <color theme="0"/>
      </font>
      <fill>
        <patternFill>
          <bgColor rgb="FFF78609"/>
        </patternFill>
      </fill>
    </dxf>
    <dxf>
      <font>
        <b/>
        <i val="0"/>
        <color theme="0"/>
      </font>
      <fill>
        <patternFill>
          <bgColor rgb="FFFF33CC"/>
        </patternFill>
      </fill>
    </dxf>
    <dxf>
      <font>
        <b/>
        <i val="0"/>
        <color theme="0"/>
      </font>
      <fill>
        <patternFill>
          <bgColor rgb="FFFFC000"/>
        </patternFill>
      </fill>
    </dxf>
    <dxf>
      <font>
        <b/>
        <i val="0"/>
        <color theme="0"/>
      </font>
      <fill>
        <patternFill>
          <bgColor theme="7" tint="-0.24994659260841701"/>
        </patternFill>
      </fill>
    </dxf>
    <dxf>
      <font>
        <b/>
        <i val="0"/>
        <color theme="0"/>
      </font>
      <fill>
        <patternFill>
          <bgColor theme="9" tint="-0.24994659260841701"/>
        </patternFill>
      </fill>
    </dxf>
    <dxf>
      <font>
        <b/>
        <i val="0"/>
        <color theme="0"/>
      </font>
      <fill>
        <patternFill>
          <bgColor rgb="FF00B0F0"/>
        </patternFill>
      </fill>
    </dxf>
    <dxf>
      <font>
        <b/>
        <i val="0"/>
        <color theme="0"/>
      </font>
      <fill>
        <patternFill>
          <bgColor rgb="FF9AD35B"/>
        </patternFill>
      </fill>
    </dxf>
    <dxf>
      <fill>
        <gradientFill degree="90">
          <stop position="0">
            <color theme="2" tint="-9.8025452436902985E-2"/>
          </stop>
          <stop position="1">
            <color theme="4"/>
          </stop>
        </gradientFill>
      </fill>
    </dxf>
    <dxf>
      <fill>
        <gradientFill degree="90">
          <stop position="0">
            <color theme="2" tint="-0.25098422193060094"/>
          </stop>
          <stop position="1">
            <color rgb="FF00B0F0"/>
          </stop>
        </gradientFill>
      </fill>
    </dxf>
    <dxf>
      <fill>
        <gradientFill degree="90">
          <stop position="0">
            <color theme="2" tint="-0.25098422193060094"/>
          </stop>
          <stop position="1">
            <color rgb="FFFFC000"/>
          </stop>
        </gradientFill>
      </fill>
    </dxf>
    <dxf>
      <font>
        <b/>
        <i val="0"/>
        <color theme="0"/>
      </font>
      <fill>
        <patternFill>
          <bgColor rgb="FFFF0000"/>
        </patternFill>
      </fill>
    </dxf>
    <dxf>
      <font>
        <b/>
        <i val="0"/>
        <color theme="0"/>
      </font>
      <fill>
        <patternFill>
          <bgColor theme="7" tint="0.39994506668294322"/>
        </patternFill>
      </fill>
    </dxf>
    <dxf>
      <font>
        <b/>
        <i val="0"/>
        <color theme="0"/>
      </font>
      <fill>
        <patternFill>
          <bgColor rgb="FF92D050"/>
        </patternFill>
      </fill>
    </dxf>
    <dxf>
      <font>
        <b/>
        <i val="0"/>
        <color theme="0"/>
      </font>
      <fill>
        <patternFill>
          <bgColor rgb="FFC00000"/>
        </patternFill>
      </fill>
    </dxf>
    <dxf>
      <font>
        <b/>
        <i val="0"/>
        <color theme="0"/>
      </font>
      <fill>
        <patternFill>
          <bgColor rgb="FFF14601"/>
        </patternFill>
      </fill>
    </dxf>
    <dxf>
      <font>
        <b/>
        <i val="0"/>
        <color theme="0"/>
      </font>
      <fill>
        <patternFill>
          <bgColor rgb="FF3FCDFF"/>
        </patternFill>
      </fill>
    </dxf>
    <dxf>
      <font>
        <b/>
        <i val="0"/>
        <color theme="0"/>
      </font>
      <fill>
        <patternFill>
          <bgColor rgb="FFF0E510"/>
        </patternFill>
      </fill>
    </dxf>
    <dxf>
      <font>
        <b/>
        <i val="0"/>
        <color theme="0"/>
      </font>
      <fill>
        <patternFill>
          <bgColor rgb="FFBD3166"/>
        </patternFill>
      </fill>
    </dxf>
    <dxf>
      <font>
        <b/>
        <i val="0"/>
        <color theme="0"/>
      </font>
      <fill>
        <patternFill>
          <bgColor rgb="FFF78609"/>
        </patternFill>
      </fill>
    </dxf>
    <dxf>
      <font>
        <b/>
        <i val="0"/>
        <color theme="0"/>
      </font>
      <fill>
        <patternFill>
          <bgColor rgb="FFFF33CC"/>
        </patternFill>
      </fill>
    </dxf>
    <dxf>
      <font>
        <b/>
        <i val="0"/>
        <color theme="0"/>
      </font>
      <fill>
        <patternFill>
          <bgColor rgb="FFFFC000"/>
        </patternFill>
      </fill>
    </dxf>
    <dxf>
      <font>
        <b/>
        <i val="0"/>
        <color theme="0"/>
      </font>
      <fill>
        <patternFill>
          <bgColor theme="7" tint="-0.24994659260841701"/>
        </patternFill>
      </fill>
    </dxf>
    <dxf>
      <font>
        <b/>
        <i val="0"/>
        <color theme="0"/>
      </font>
      <fill>
        <patternFill>
          <bgColor theme="9" tint="-0.24994659260841701"/>
        </patternFill>
      </fill>
    </dxf>
    <dxf>
      <font>
        <b/>
        <i val="0"/>
        <color theme="0"/>
      </font>
      <fill>
        <patternFill>
          <bgColor rgb="FF00B0F0"/>
        </patternFill>
      </fill>
    </dxf>
    <dxf>
      <font>
        <b/>
        <i val="0"/>
        <color theme="0"/>
      </font>
      <fill>
        <patternFill>
          <bgColor rgb="FF9AD35B"/>
        </patternFill>
      </fill>
    </dxf>
    <dxf>
      <fill>
        <gradientFill degree="90">
          <stop position="0">
            <color theme="2" tint="-9.8025452436902985E-2"/>
          </stop>
          <stop position="1">
            <color theme="4"/>
          </stop>
        </gradientFill>
      </fill>
    </dxf>
    <dxf>
      <fill>
        <gradientFill degree="90">
          <stop position="0">
            <color theme="2" tint="-0.25098422193060094"/>
          </stop>
          <stop position="1">
            <color rgb="FF00B0F0"/>
          </stop>
        </gradientFill>
      </fill>
    </dxf>
    <dxf>
      <fill>
        <gradientFill degree="90">
          <stop position="0">
            <color theme="2" tint="-0.25098422193060094"/>
          </stop>
          <stop position="1">
            <color rgb="FFFFC000"/>
          </stop>
        </gradientFill>
      </fill>
    </dxf>
    <dxf>
      <fill>
        <patternFill>
          <bgColor theme="0" tint="-0.24994659260841701"/>
        </patternFill>
      </fill>
    </dxf>
    <dxf>
      <fill>
        <patternFill>
          <bgColor theme="0" tint="-0.34998626667073579"/>
        </patternFill>
      </fill>
    </dxf>
    <dxf>
      <fill>
        <gradientFill degree="90">
          <stop position="0">
            <color theme="0"/>
          </stop>
          <stop position="1">
            <color rgb="FFFF0000"/>
          </stop>
        </gradientFill>
      </fill>
    </dxf>
    <dxf>
      <fill>
        <gradientFill degree="90">
          <stop position="0">
            <color theme="0"/>
          </stop>
          <stop position="1">
            <color theme="5" tint="-0.25098422193060094"/>
          </stop>
        </gradient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2" tint="-0.25098422193060094"/>
          </stop>
          <stop position="1">
            <color rgb="FFFFFF00"/>
          </stop>
        </gradientFill>
      </fill>
    </dxf>
    <dxf>
      <fill>
        <gradientFill degree="90">
          <stop position="0">
            <color theme="2" tint="-0.25098422193060094"/>
          </stop>
          <stop position="1">
            <color rgb="FF92D050"/>
          </stop>
        </gradientFill>
      </fill>
    </dxf>
    <dxf>
      <fill>
        <gradientFill degree="90">
          <stop position="0">
            <color theme="0"/>
          </stop>
          <stop position="1">
            <color theme="2" tint="-0.25098422193060094"/>
          </stop>
        </gradientFill>
      </fill>
    </dxf>
    <dxf>
      <font>
        <b/>
        <i val="0"/>
        <color theme="0"/>
      </font>
      <fill>
        <patternFill>
          <bgColor rgb="FF3381C7"/>
        </patternFill>
      </fill>
    </dxf>
    <dxf>
      <font>
        <b/>
        <i val="0"/>
        <color theme="0"/>
      </font>
      <fill>
        <patternFill>
          <bgColor rgb="FF264178"/>
        </pattern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patternFill>
          <fgColor theme="0" tint="-0.24994659260841701"/>
          <bgColor theme="0" tint="-0.24994659260841701"/>
        </patternFill>
      </fill>
    </dxf>
    <dxf>
      <font>
        <color rgb="FFFF0000"/>
      </font>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2" tint="-0.25098422193060094"/>
          </stop>
          <stop position="1">
            <color rgb="FFFFFF00"/>
          </stop>
        </gradientFill>
      </fill>
    </dxf>
    <dxf>
      <fill>
        <gradientFill degree="90">
          <stop position="0">
            <color theme="2" tint="-0.25098422193060094"/>
          </stop>
          <stop position="1">
            <color rgb="FF92D050"/>
          </stop>
        </gradientFill>
      </fill>
    </dxf>
    <dxf>
      <fill>
        <gradientFill degree="90">
          <stop position="0">
            <color theme="0"/>
          </stop>
          <stop position="1">
            <color theme="2" tint="-0.25098422193060094"/>
          </stop>
        </gradientFill>
      </fill>
    </dxf>
    <dxf>
      <font>
        <b/>
        <i val="0"/>
        <color theme="0"/>
      </font>
      <fill>
        <patternFill>
          <bgColor rgb="FF3381C7"/>
        </patternFill>
      </fill>
    </dxf>
    <dxf>
      <font>
        <b/>
        <i val="0"/>
        <color theme="0"/>
      </font>
      <fill>
        <patternFill>
          <bgColor rgb="FF264178"/>
        </patternFill>
      </fill>
    </dxf>
    <dxf>
      <fill>
        <gradientFill degree="90">
          <stop position="0">
            <color theme="0"/>
          </stop>
          <stop position="1">
            <color theme="2" tint="-0.25098422193060094"/>
          </stop>
        </gradientFill>
      </fill>
    </dxf>
    <dxf>
      <font>
        <color rgb="FFFF0000"/>
      </font>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0"/>
          </stop>
          <stop position="1">
            <color theme="2" tint="-0.25098422193060094"/>
          </stop>
        </gradientFill>
      </fill>
    </dxf>
    <dxf>
      <fill>
        <gradientFill degree="90">
          <stop position="0">
            <color theme="2" tint="-0.25098422193060094"/>
          </stop>
          <stop position="1">
            <color rgb="FFFFFF00"/>
          </stop>
        </gradientFill>
      </fill>
    </dxf>
    <dxf>
      <fill>
        <gradientFill degree="90">
          <stop position="0">
            <color theme="2" tint="-0.25098422193060094"/>
          </stop>
          <stop position="1">
            <color rgb="FF92D050"/>
          </stop>
        </gradientFill>
      </fill>
    </dxf>
    <dxf>
      <fill>
        <gradientFill degree="90">
          <stop position="0">
            <color theme="0"/>
          </stop>
          <stop position="1">
            <color theme="2" tint="-0.25098422193060094"/>
          </stop>
        </gradientFill>
      </fill>
    </dxf>
    <dxf>
      <fill>
        <gradientFill degree="90">
          <stop position="0">
            <color theme="0"/>
          </stop>
          <stop position="1">
            <color rgb="FF0070C0"/>
          </stop>
        </gradientFill>
      </fill>
    </dxf>
    <dxf>
      <fill>
        <gradientFill degree="90">
          <stop position="0">
            <color theme="0"/>
          </stop>
          <stop position="1">
            <color rgb="FFFFFF00"/>
          </stop>
        </gradientFill>
      </fill>
    </dxf>
    <dxf>
      <fill>
        <gradientFill degree="90">
          <stop position="0">
            <color theme="0"/>
          </stop>
          <stop position="1">
            <color rgb="FF00FF00"/>
          </stop>
        </gradientFill>
      </fill>
    </dxf>
    <dxf>
      <fill>
        <gradientFill degree="90">
          <stop position="0">
            <color theme="0"/>
          </stop>
          <stop position="1">
            <color theme="2" tint="-0.25098422193060094"/>
          </stop>
        </gradientFill>
      </fill>
    </dxf>
    <dxf>
      <fill>
        <gradientFill degree="90">
          <stop position="0">
            <color theme="0"/>
          </stop>
          <stop position="1">
            <color rgb="FFFF00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FFFFFF"/>
                </a:solidFill>
                <a:latin typeface="Calibri"/>
                <a:ea typeface="Calibri"/>
                <a:cs typeface="Calibri"/>
              </a:defRPr>
            </a:pPr>
            <a:r>
              <a:rPr lang="es-CO"/>
              <a:t>Digite en este espacio el nombre del área o proceso</a:t>
            </a:r>
          </a:p>
        </c:rich>
      </c:tx>
      <c:layout>
        <c:manualLayout>
          <c:xMode val="edge"/>
          <c:yMode val="edge"/>
          <c:x val="0.19579993732126766"/>
          <c:y val="4.0519205403893041E-3"/>
        </c:manualLayout>
      </c:layout>
      <c:overlay val="0"/>
      <c:spPr>
        <a:noFill/>
        <a:ln w="25400">
          <a:noFill/>
        </a:ln>
      </c:spPr>
    </c:title>
    <c:autoTitleDeleted val="0"/>
    <c:plotArea>
      <c:layout>
        <c:manualLayout>
          <c:layoutTarget val="inner"/>
          <c:xMode val="edge"/>
          <c:yMode val="edge"/>
          <c:x val="0.27383897012873393"/>
          <c:y val="0.23289838469061874"/>
          <c:w val="0.45232185976752903"/>
          <c:h val="0.73179950065725985"/>
        </c:manualLayout>
      </c:layout>
      <c:radarChart>
        <c:radarStyle val="marker"/>
        <c:varyColors val="0"/>
        <c:ser>
          <c:idx val="0"/>
          <c:order val="0"/>
          <c:spPr>
            <a:ln w="28575" cap="rnd">
              <a:solidFill>
                <a:schemeClr val="accent1"/>
              </a:solidFill>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cat>
            <c:strRef>
              <c:f>'Informe documentación'!$C$3:$E$3</c:f>
              <c:strCache>
                <c:ptCount val="3"/>
                <c:pt idx="0">
                  <c:v> Temas totalmente documentados</c:v>
                </c:pt>
                <c:pt idx="1">
                  <c:v>Temas documentados de manera parcial</c:v>
                </c:pt>
                <c:pt idx="2">
                  <c:v>Temas sin documentación</c:v>
                </c:pt>
              </c:strCache>
            </c:strRef>
          </c:cat>
          <c:val>
            <c:numRef>
              <c:f>'Informe documentación'!$C$4:$E$4</c:f>
              <c:numCache>
                <c:formatCode>General</c:formatCode>
                <c:ptCount val="3"/>
              </c:numCache>
            </c:numRef>
          </c:val>
          <c:extLst>
            <c:ext xmlns:c16="http://schemas.microsoft.com/office/drawing/2014/chart" uri="{C3380CC4-5D6E-409C-BE32-E72D297353CC}">
              <c16:uniqueId val="{00000000-62CF-4CED-9C5C-3A9EC7D73306}"/>
            </c:ext>
          </c:extLst>
        </c:ser>
        <c:ser>
          <c:idx val="1"/>
          <c:order val="1"/>
          <c:spPr>
            <a:ln w="28575" cap="rnd">
              <a:solidFill>
                <a:schemeClr val="accent2"/>
              </a:solidFill>
            </a:ln>
            <a:effectLst>
              <a:glow rad="76200">
                <a:schemeClr val="accent2">
                  <a:satMod val="175000"/>
                  <a:alpha val="34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cat>
            <c:strRef>
              <c:f>'Informe documentación'!$C$3:$E$3</c:f>
              <c:strCache>
                <c:ptCount val="3"/>
                <c:pt idx="0">
                  <c:v> Temas totalmente documentados</c:v>
                </c:pt>
                <c:pt idx="1">
                  <c:v>Temas documentados de manera parcial</c:v>
                </c:pt>
                <c:pt idx="2">
                  <c:v>Temas sin documentación</c:v>
                </c:pt>
              </c:strCache>
            </c:strRef>
          </c:cat>
          <c:val>
            <c:numRef>
              <c:f>'Informe documentación'!$C$5:$E$5</c:f>
              <c:numCache>
                <c:formatCode>General</c:formatCode>
                <c:ptCount val="3"/>
                <c:pt idx="0">
                  <c:v>0</c:v>
                </c:pt>
                <c:pt idx="1">
                  <c:v>0</c:v>
                </c:pt>
                <c:pt idx="2">
                  <c:v>0</c:v>
                </c:pt>
              </c:numCache>
            </c:numRef>
          </c:val>
          <c:extLst>
            <c:ext xmlns:c16="http://schemas.microsoft.com/office/drawing/2014/chart" uri="{C3380CC4-5D6E-409C-BE32-E72D297353CC}">
              <c16:uniqueId val="{00000001-62CF-4CED-9C5C-3A9EC7D73306}"/>
            </c:ext>
          </c:extLst>
        </c:ser>
        <c:dLbls>
          <c:showLegendKey val="0"/>
          <c:showVal val="0"/>
          <c:showCatName val="0"/>
          <c:showSerName val="0"/>
          <c:showPercent val="0"/>
          <c:showBubbleSize val="0"/>
        </c:dLbls>
        <c:axId val="141254847"/>
        <c:axId val="1"/>
      </c:radarChart>
      <c:catAx>
        <c:axId val="141254847"/>
        <c:scaling>
          <c:orientation val="minMax"/>
        </c:scaling>
        <c:delete val="0"/>
        <c:axPos val="b"/>
        <c:majorGridlines>
          <c:spPr>
            <a:ln w="6350">
              <a:noFill/>
            </a:ln>
          </c:spPr>
        </c:majorGridlines>
        <c:numFmt formatCode="General" sourceLinked="1"/>
        <c:majorTickMark val="out"/>
        <c:minorTickMark val="none"/>
        <c:tickLblPos val="nextTo"/>
        <c:txPr>
          <a:bodyPr rot="0" vert="horz"/>
          <a:lstStyle/>
          <a:p>
            <a:pPr>
              <a:defRPr sz="1000" b="0" i="0" u="none" strike="noStrike" baseline="0">
                <a:solidFill>
                  <a:srgbClr val="FF6600"/>
                </a:solidFill>
                <a:latin typeface="Calibri"/>
                <a:ea typeface="Calibri"/>
                <a:cs typeface="Calibri"/>
              </a:defRPr>
            </a:pPr>
            <a:endParaRPr lang="es-CO"/>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ln w="6350">
            <a:noFill/>
          </a:ln>
        </c:spPr>
        <c:txPr>
          <a:bodyPr rot="0" vert="horz"/>
          <a:lstStyle/>
          <a:p>
            <a:pPr>
              <a:defRPr sz="900" b="0" i="0" u="none" strike="noStrike" baseline="0">
                <a:solidFill>
                  <a:srgbClr val="C0C0C0"/>
                </a:solidFill>
                <a:latin typeface="Calibri"/>
                <a:ea typeface="Calibri"/>
                <a:cs typeface="Calibri"/>
              </a:defRPr>
            </a:pPr>
            <a:endParaRPr lang="es-CO"/>
          </a:p>
        </c:txPr>
        <c:crossAx val="141254847"/>
        <c:crosses val="autoZero"/>
        <c:crossBetween val="between"/>
      </c:valAx>
      <c:spPr>
        <a:noFill/>
        <a:ln w="25400">
          <a:noFill/>
        </a:ln>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33CCCC"/>
                </a:solidFill>
                <a:latin typeface="Calibri"/>
                <a:ea typeface="Calibri"/>
                <a:cs typeface="Calibri"/>
              </a:defRPr>
            </a:pPr>
            <a:r>
              <a:rPr lang="es-CO"/>
              <a:t>Digite en este espacio el nombre del área o proceso</a:t>
            </a:r>
          </a:p>
        </c:rich>
      </c:tx>
      <c:layout>
        <c:manualLayout>
          <c:xMode val="edge"/>
          <c:yMode val="edge"/>
          <c:x val="0.16485976443027267"/>
          <c:y val="5.7112274373524545E-4"/>
        </c:manualLayout>
      </c:layout>
      <c:overlay val="0"/>
      <c:spPr>
        <a:noFill/>
        <a:ln w="25400">
          <a:noFill/>
        </a:ln>
      </c:spPr>
    </c:title>
    <c:autoTitleDeleted val="0"/>
    <c:plotArea>
      <c:layout/>
      <c:barChart>
        <c:barDir val="bar"/>
        <c:grouping val="clustered"/>
        <c:varyColors val="0"/>
        <c:ser>
          <c:idx val="0"/>
          <c:order val="0"/>
          <c:spPr>
            <a:solidFill>
              <a:schemeClr val="accent1"/>
            </a:solidFill>
            <a:ln w="19050">
              <a:solidFill>
                <a:schemeClr val="lt1"/>
              </a:solidFill>
            </a:ln>
            <a:effectLst/>
          </c:spPr>
          <c:invertIfNegative val="0"/>
          <c:dPt>
            <c:idx val="0"/>
            <c:invertIfNegative val="0"/>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00-A0A1-4E8E-9DF8-F66A8031D744}"/>
              </c:ext>
            </c:extLst>
          </c:dPt>
          <c:dPt>
            <c:idx val="1"/>
            <c:invertIfNegative val="0"/>
            <c:bubble3D val="0"/>
            <c:extLst>
              <c:ext xmlns:c16="http://schemas.microsoft.com/office/drawing/2014/chart" uri="{C3380CC4-5D6E-409C-BE32-E72D297353CC}">
                <c16:uniqueId val="{00000001-A0A1-4E8E-9DF8-F66A8031D744}"/>
              </c:ext>
            </c:extLst>
          </c:dPt>
          <c:dPt>
            <c:idx val="2"/>
            <c:invertIfNegative val="0"/>
            <c:bubble3D val="0"/>
            <c:spPr>
              <a:solidFill>
                <a:srgbClr val="FFFF00"/>
              </a:solidFill>
              <a:ln w="19050">
                <a:solidFill>
                  <a:schemeClr val="lt1"/>
                </a:solidFill>
              </a:ln>
              <a:effectLst/>
            </c:spPr>
            <c:extLst>
              <c:ext xmlns:c16="http://schemas.microsoft.com/office/drawing/2014/chart" uri="{C3380CC4-5D6E-409C-BE32-E72D297353CC}">
                <c16:uniqueId val="{00000002-A0A1-4E8E-9DF8-F66A8031D744}"/>
              </c:ext>
            </c:extLst>
          </c:dPt>
          <c:dPt>
            <c:idx val="3"/>
            <c:invertIfNegative val="0"/>
            <c:bubble3D val="0"/>
            <c:spPr>
              <a:solidFill>
                <a:srgbClr val="00FF00"/>
              </a:solidFill>
              <a:ln w="19050">
                <a:solidFill>
                  <a:schemeClr val="lt1"/>
                </a:solidFill>
              </a:ln>
              <a:effectLst/>
            </c:spPr>
            <c:extLst>
              <c:ext xmlns:c16="http://schemas.microsoft.com/office/drawing/2014/chart" uri="{C3380CC4-5D6E-409C-BE32-E72D297353CC}">
                <c16:uniqueId val="{00000003-A0A1-4E8E-9DF8-F66A8031D744}"/>
              </c:ext>
            </c:extLst>
          </c:dPt>
          <c:dLbls>
            <c:spPr>
              <a:solidFill>
                <a:sysClr val="window" lastClr="FFFFFF"/>
              </a:solidFill>
              <a:ln>
                <a:solidFill>
                  <a:sysClr val="windowText" lastClr="000000">
                    <a:lumMod val="25000"/>
                    <a:lumOff val="75000"/>
                  </a:sysClr>
                </a:solidFill>
              </a:ln>
              <a:effectLst/>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O"/>
              </a:p>
            </c:txPr>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cat>
            <c:strRef>
              <c:f>'Informe Nivel conocimiento'!$B$3:$E$3</c:f>
              <c:strCache>
                <c:ptCount val="4"/>
                <c:pt idx="0">
                  <c:v>Novato</c:v>
                </c:pt>
                <c:pt idx="1">
                  <c:v>Aprendiz</c:v>
                </c:pt>
                <c:pt idx="2">
                  <c:v>Competente</c:v>
                </c:pt>
                <c:pt idx="3">
                  <c:v>Experto</c:v>
                </c:pt>
              </c:strCache>
            </c:strRef>
          </c:cat>
          <c:val>
            <c:numRef>
              <c:f>'Informe Nivel conocimiento'!$B$5:$E$5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A0A1-4E8E-9DF8-F66A8031D744}"/>
            </c:ext>
          </c:extLst>
        </c:ser>
        <c:dLbls>
          <c:showLegendKey val="0"/>
          <c:showVal val="0"/>
          <c:showCatName val="0"/>
          <c:showSerName val="0"/>
          <c:showPercent val="0"/>
          <c:showBubbleSize val="0"/>
        </c:dLbls>
        <c:gapWidth val="150"/>
        <c:axId val="141246207"/>
        <c:axId val="1"/>
      </c:barChart>
      <c:catAx>
        <c:axId val="141246207"/>
        <c:scaling>
          <c:orientation val="minMax"/>
        </c:scaling>
        <c:delete val="0"/>
        <c:axPos val="l"/>
        <c:numFmt formatCode="General" sourceLinked="1"/>
        <c:majorTickMark val="out"/>
        <c:minorTickMark val="none"/>
        <c:tickLblPos val="nextTo"/>
        <c:spPr>
          <a:solidFill>
            <a:schemeClr val="bg1"/>
          </a:solidFill>
          <a:ln w="9525" cap="flat" cmpd="sng" algn="ctr">
            <a:solidFill>
              <a:schemeClr val="accent5">
                <a:lumMod val="75000"/>
              </a:schemeClr>
            </a:solidFill>
            <a:round/>
          </a:ln>
          <a:effectLst/>
        </c:spPr>
        <c:txPr>
          <a:bodyPr rot="0" vert="horz"/>
          <a:lstStyle/>
          <a:p>
            <a:pPr>
              <a:defRPr sz="1100" b="0" i="0" u="none" strike="noStrike" baseline="0">
                <a:solidFill>
                  <a:srgbClr val="333399"/>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es-CO"/>
          </a:p>
        </c:txPr>
        <c:crossAx val="141246207"/>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Informe Nivel conocimiento'!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Informe documentaci&#243;n'!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85725</xdr:rowOff>
    </xdr:from>
    <xdr:to>
      <xdr:col>0</xdr:col>
      <xdr:colOff>1838325</xdr:colOff>
      <xdr:row>1</xdr:row>
      <xdr:rowOff>466725</xdr:rowOff>
    </xdr:to>
    <xdr:pic>
      <xdr:nvPicPr>
        <xdr:cNvPr id="1298" name="Image 2">
          <a:extLst>
            <a:ext uri="{FF2B5EF4-FFF2-40B4-BE49-F238E27FC236}">
              <a16:creationId xmlns:a16="http://schemas.microsoft.com/office/drawing/2014/main" id="{A13CA093-6D30-E6DA-86F4-C672B58B15B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85725"/>
          <a:ext cx="15906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390525</xdr:colOff>
      <xdr:row>29</xdr:row>
      <xdr:rowOff>133350</xdr:rowOff>
    </xdr:from>
    <xdr:to>
      <xdr:col>10</xdr:col>
      <xdr:colOff>1419225</xdr:colOff>
      <xdr:row>44</xdr:row>
      <xdr:rowOff>180975</xdr:rowOff>
    </xdr:to>
    <xdr:pic>
      <xdr:nvPicPr>
        <xdr:cNvPr id="2069" name="Imagen 1">
          <a:extLst>
            <a:ext uri="{FF2B5EF4-FFF2-40B4-BE49-F238E27FC236}">
              <a16:creationId xmlns:a16="http://schemas.microsoft.com/office/drawing/2014/main" id="{4CFDE8D2-67E8-EB81-64BF-8FC5B781F7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8596" t="21300" r="20354" b="29343"/>
        <a:stretch>
          <a:fillRect/>
        </a:stretch>
      </xdr:blipFill>
      <xdr:spPr bwMode="auto">
        <a:xfrm>
          <a:off x="24250650" y="9963150"/>
          <a:ext cx="6705600" cy="305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104775</xdr:colOff>
      <xdr:row>37</xdr:row>
      <xdr:rowOff>0</xdr:rowOff>
    </xdr:from>
    <xdr:to>
      <xdr:col>10</xdr:col>
      <xdr:colOff>2114550</xdr:colOff>
      <xdr:row>46</xdr:row>
      <xdr:rowOff>171450</xdr:rowOff>
    </xdr:to>
    <xdr:pic>
      <xdr:nvPicPr>
        <xdr:cNvPr id="2070" name="Imagen 2">
          <a:extLst>
            <a:ext uri="{FF2B5EF4-FFF2-40B4-BE49-F238E27FC236}">
              <a16:creationId xmlns:a16="http://schemas.microsoft.com/office/drawing/2014/main" id="{C2DE9AF9-D878-0C18-CFDE-3D10CF81694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27655" t="21616" r="21404" b="51633"/>
        <a:stretch>
          <a:fillRect/>
        </a:stretch>
      </xdr:blipFill>
      <xdr:spPr bwMode="auto">
        <a:xfrm>
          <a:off x="23964900" y="11487150"/>
          <a:ext cx="768667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104775</xdr:rowOff>
    </xdr:from>
    <xdr:to>
      <xdr:col>3</xdr:col>
      <xdr:colOff>76200</xdr:colOff>
      <xdr:row>22</xdr:row>
      <xdr:rowOff>142875</xdr:rowOff>
    </xdr:to>
    <xdr:graphicFrame macro="">
      <xdr:nvGraphicFramePr>
        <xdr:cNvPr id="133145" name="Gráfico 3">
          <a:extLst>
            <a:ext uri="{FF2B5EF4-FFF2-40B4-BE49-F238E27FC236}">
              <a16:creationId xmlns:a16="http://schemas.microsoft.com/office/drawing/2014/main" id="{ED3497C5-3528-82B5-78CE-681266435A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581025</xdr:colOff>
      <xdr:row>3</xdr:row>
      <xdr:rowOff>333375</xdr:rowOff>
    </xdr:from>
    <xdr:to>
      <xdr:col>10</xdr:col>
      <xdr:colOff>457200</xdr:colOff>
      <xdr:row>4</xdr:row>
      <xdr:rowOff>409575</xdr:rowOff>
    </xdr:to>
    <xdr:sp macro="" textlink="">
      <xdr:nvSpPr>
        <xdr:cNvPr id="133146" name="CommandButton2" hidden="1">
          <a:extLst>
            <a:ext uri="{FF2B5EF4-FFF2-40B4-BE49-F238E27FC236}">
              <a16:creationId xmlns:a16="http://schemas.microsoft.com/office/drawing/2014/main" id="{1BC1E431-8636-BB77-4D6B-63B2A836CE53}"/>
            </a:ext>
          </a:extLst>
        </xdr:cNvPr>
        <xdr:cNvSpPr>
          <a:spLocks noChangeArrowheads="1"/>
        </xdr:cNvSpPr>
      </xdr:nvSpPr>
      <xdr:spPr bwMode="auto">
        <a:xfrm>
          <a:off x="9229725" y="1047750"/>
          <a:ext cx="29241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600075</xdr:colOff>
      <xdr:row>2</xdr:row>
      <xdr:rowOff>0</xdr:rowOff>
    </xdr:from>
    <xdr:to>
      <xdr:col>10</xdr:col>
      <xdr:colOff>76200</xdr:colOff>
      <xdr:row>3</xdr:row>
      <xdr:rowOff>66675</xdr:rowOff>
    </xdr:to>
    <xdr:sp macro="" textlink="">
      <xdr:nvSpPr>
        <xdr:cNvPr id="133147" name="CommandButton1" hidden="1">
          <a:extLst>
            <a:ext uri="{FF2B5EF4-FFF2-40B4-BE49-F238E27FC236}">
              <a16:creationId xmlns:a16="http://schemas.microsoft.com/office/drawing/2014/main" id="{DA902CB9-1178-D35D-B0FF-95949268433F}"/>
            </a:ext>
          </a:extLst>
        </xdr:cNvPr>
        <xdr:cNvSpPr>
          <a:spLocks noChangeArrowheads="1"/>
        </xdr:cNvSpPr>
      </xdr:nvSpPr>
      <xdr:spPr bwMode="auto">
        <a:xfrm>
          <a:off x="9248775" y="381000"/>
          <a:ext cx="25241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581025</xdr:colOff>
      <xdr:row>3</xdr:row>
      <xdr:rowOff>333375</xdr:rowOff>
    </xdr:from>
    <xdr:to>
      <xdr:col>10</xdr:col>
      <xdr:colOff>457200</xdr:colOff>
      <xdr:row>4</xdr:row>
      <xdr:rowOff>409575</xdr:rowOff>
    </xdr:to>
    <xdr:pic macro="[0]!Nivel_misionales">
      <xdr:nvPicPr>
        <xdr:cNvPr id="133148" name="CommandButton2">
          <a:hlinkClick xmlns:r="http://schemas.openxmlformats.org/officeDocument/2006/relationships" r:id="rId2"/>
          <a:extLst>
            <a:ext uri="{FF2B5EF4-FFF2-40B4-BE49-F238E27FC236}">
              <a16:creationId xmlns:a16="http://schemas.microsoft.com/office/drawing/2014/main" id="{62B1F1B0-BB79-0FD8-2099-65DFFA5F13F8}"/>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229725" y="1047750"/>
          <a:ext cx="29241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567690</xdr:colOff>
      <xdr:row>2</xdr:row>
      <xdr:rowOff>0</xdr:rowOff>
    </xdr:from>
    <xdr:to>
      <xdr:col>9</xdr:col>
      <xdr:colOff>110729</xdr:colOff>
      <xdr:row>3</xdr:row>
      <xdr:rowOff>29512</xdr:rowOff>
    </xdr:to>
    <xdr:sp macro="[0]!Mapa_procesos" textlink="">
      <xdr:nvSpPr>
        <xdr:cNvPr id="11" name="Rectángulo 10">
          <a:extLst>
            <a:ext uri="{FF2B5EF4-FFF2-40B4-BE49-F238E27FC236}">
              <a16:creationId xmlns:a16="http://schemas.microsoft.com/office/drawing/2014/main" id="{ABC5F40B-394E-4727-4EF7-1EEAC1590985}"/>
            </a:ext>
          </a:extLst>
        </xdr:cNvPr>
        <xdr:cNvSpPr/>
      </xdr:nvSpPr>
      <xdr:spPr>
        <a:xfrm>
          <a:off x="10439400" y="381000"/>
          <a:ext cx="2168072" cy="351971"/>
        </a:xfrm>
        <a:prstGeom prst="rect">
          <a:avLst/>
        </a:prstGeom>
        <a:solidFill>
          <a:srgbClr val="0070C0"/>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_tradnl" sz="1200" b="1"/>
            <a:t>Regresar al mapa de procesos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2</xdr:row>
      <xdr:rowOff>28575</xdr:rowOff>
    </xdr:from>
    <xdr:to>
      <xdr:col>6</xdr:col>
      <xdr:colOff>1362075</xdr:colOff>
      <xdr:row>3</xdr:row>
      <xdr:rowOff>0</xdr:rowOff>
    </xdr:to>
    <xdr:sp macro="" textlink="">
      <xdr:nvSpPr>
        <xdr:cNvPr id="148498" name="CommandButton1" hidden="1">
          <a:extLst>
            <a:ext uri="{FF2B5EF4-FFF2-40B4-BE49-F238E27FC236}">
              <a16:creationId xmlns:a16="http://schemas.microsoft.com/office/drawing/2014/main" id="{E05C1DB9-D2FD-92BC-E96A-14CCAB8E7FEE}"/>
            </a:ext>
          </a:extLst>
        </xdr:cNvPr>
        <xdr:cNvSpPr>
          <a:spLocks noChangeArrowheads="1"/>
        </xdr:cNvSpPr>
      </xdr:nvSpPr>
      <xdr:spPr bwMode="auto">
        <a:xfrm>
          <a:off x="8782050" y="409575"/>
          <a:ext cx="13620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1600200</xdr:colOff>
      <xdr:row>6</xdr:row>
      <xdr:rowOff>85725</xdr:rowOff>
    </xdr:from>
    <xdr:to>
      <xdr:col>4</xdr:col>
      <xdr:colOff>828675</xdr:colOff>
      <xdr:row>28</xdr:row>
      <xdr:rowOff>123825</xdr:rowOff>
    </xdr:to>
    <xdr:graphicFrame macro="">
      <xdr:nvGraphicFramePr>
        <xdr:cNvPr id="148499" name="Gráfico 2">
          <a:extLst>
            <a:ext uri="{FF2B5EF4-FFF2-40B4-BE49-F238E27FC236}">
              <a16:creationId xmlns:a16="http://schemas.microsoft.com/office/drawing/2014/main" id="{9A2F9922-C46E-0ACC-F0DC-CDF3D2C2F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2</xdr:row>
      <xdr:rowOff>28575</xdr:rowOff>
    </xdr:from>
    <xdr:to>
      <xdr:col>6</xdr:col>
      <xdr:colOff>1362075</xdr:colOff>
      <xdr:row>3</xdr:row>
      <xdr:rowOff>0</xdr:rowOff>
    </xdr:to>
    <xdr:pic macro="[0]!Regresar_misionales">
      <xdr:nvPicPr>
        <xdr:cNvPr id="148500" name="CommandButton1">
          <a:hlinkClick xmlns:r="http://schemas.openxmlformats.org/officeDocument/2006/relationships" r:id="rId2"/>
          <a:extLst>
            <a:ext uri="{FF2B5EF4-FFF2-40B4-BE49-F238E27FC236}">
              <a16:creationId xmlns:a16="http://schemas.microsoft.com/office/drawing/2014/main" id="{BE0C3007-044D-B5DA-69DE-25001E09C67E}"/>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82050" y="409575"/>
          <a:ext cx="13620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incit.gov.co/getattachment/ministerio/planeacion/planeacion-estrategica-sectorial/plan-de-accion-planeacion-estrategica-sectorial/2023/presentacion-plan-estrategico-sectorial-2023-2026/17-08-2023-presentacion-plan-estrategico-sectorial-2023-2026.pdf.aspx" TargetMode="External"/><Relationship Id="rId1" Type="http://schemas.openxmlformats.org/officeDocument/2006/relationships/hyperlink" Target="https://www1.undp.org/content/undp/es/home/sustainable-development-goal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3A34B-5227-455A-9843-006686E5125C}">
  <sheetPr codeName="Hoja4"/>
  <dimension ref="A1:V74"/>
  <sheetViews>
    <sheetView tabSelected="1" zoomScale="112" zoomScaleNormal="112" zoomScaleSheetLayoutView="25" workbookViewId="0">
      <selection activeCell="E3" sqref="E3:H3"/>
    </sheetView>
  </sheetViews>
  <sheetFormatPr baseColWidth="10" defaultRowHeight="15" x14ac:dyDescent="0.25"/>
  <cols>
    <col min="1" max="1" width="34.28515625" style="2" customWidth="1"/>
    <col min="2" max="2" width="22" style="2" customWidth="1"/>
    <col min="3" max="3" width="23.42578125" style="2" customWidth="1"/>
    <col min="4" max="4" width="23.140625" style="97" customWidth="1"/>
    <col min="5" max="5" width="54.42578125" style="2" customWidth="1"/>
    <col min="6" max="6" width="26.7109375" style="2" customWidth="1"/>
    <col min="7" max="7" width="30.7109375" style="2" customWidth="1"/>
    <col min="8" max="8" width="5" style="2" customWidth="1"/>
    <col min="9" max="9" width="72.42578125" style="2" customWidth="1"/>
    <col min="10" max="10" width="35.140625" style="2" customWidth="1"/>
    <col min="11" max="11" width="27" style="2" customWidth="1"/>
    <col min="12" max="12" width="30.42578125" style="2" customWidth="1"/>
    <col min="13" max="13" width="27.28515625" style="2" customWidth="1"/>
    <col min="14" max="14" width="53.28515625" style="2" customWidth="1"/>
    <col min="15" max="15" width="26.7109375" style="2" customWidth="1"/>
    <col min="16" max="16" width="27.42578125" style="2" customWidth="1"/>
    <col min="17" max="17" width="27.42578125" style="97" customWidth="1"/>
    <col min="18" max="18" width="41.42578125" style="2" customWidth="1"/>
    <col min="19" max="19" width="64.140625" style="2" customWidth="1"/>
    <col min="20" max="20" width="26.28515625" style="97" customWidth="1"/>
    <col min="21" max="21" width="58.42578125" style="2" customWidth="1"/>
    <col min="22" max="22" width="21.42578125" style="2" customWidth="1"/>
    <col min="23" max="16384" width="11.42578125" style="2"/>
  </cols>
  <sheetData>
    <row r="1" spans="1:22" ht="42" customHeight="1" x14ac:dyDescent="0.25">
      <c r="A1" s="141"/>
      <c r="B1" s="206" t="s">
        <v>222</v>
      </c>
      <c r="C1" s="204"/>
      <c r="D1" s="204"/>
      <c r="E1" s="204"/>
      <c r="F1" s="204"/>
      <c r="G1" s="204"/>
      <c r="H1" s="204"/>
      <c r="I1" s="204"/>
      <c r="J1" s="204"/>
      <c r="K1" s="204"/>
      <c r="L1" s="204"/>
      <c r="M1" s="204"/>
      <c r="N1" s="204"/>
      <c r="O1" s="204"/>
      <c r="P1" s="204"/>
      <c r="Q1" s="204"/>
      <c r="R1" s="204"/>
      <c r="S1" s="204"/>
      <c r="T1" s="204"/>
      <c r="U1" s="204"/>
      <c r="V1" s="205"/>
    </row>
    <row r="2" spans="1:22" ht="42" customHeight="1" x14ac:dyDescent="0.25">
      <c r="A2" s="142"/>
      <c r="B2" s="207" t="s">
        <v>217</v>
      </c>
      <c r="C2" s="208"/>
      <c r="D2" s="208"/>
      <c r="E2" s="208"/>
      <c r="F2" s="208"/>
      <c r="G2" s="208"/>
      <c r="H2" s="208"/>
      <c r="I2" s="208"/>
      <c r="J2" s="208"/>
      <c r="K2" s="208"/>
      <c r="L2" s="208"/>
      <c r="M2" s="208"/>
      <c r="N2" s="208"/>
      <c r="O2" s="208"/>
      <c r="P2" s="208"/>
      <c r="Q2" s="208"/>
      <c r="R2" s="208"/>
      <c r="S2" s="208"/>
      <c r="T2" s="208"/>
      <c r="U2" s="208"/>
      <c r="V2" s="209"/>
    </row>
    <row r="3" spans="1:22" ht="49.5" customHeight="1" x14ac:dyDescent="0.25">
      <c r="A3" s="143"/>
      <c r="B3" s="210" t="s">
        <v>220</v>
      </c>
      <c r="C3" s="211"/>
      <c r="D3" s="212"/>
      <c r="E3" s="213" t="s">
        <v>221</v>
      </c>
      <c r="F3" s="214"/>
      <c r="G3" s="214"/>
      <c r="H3" s="215"/>
      <c r="I3" s="210" t="s">
        <v>219</v>
      </c>
      <c r="J3" s="211"/>
      <c r="K3" s="212"/>
      <c r="L3" s="213">
        <v>0</v>
      </c>
      <c r="M3" s="214"/>
      <c r="N3" s="214"/>
      <c r="O3" s="215"/>
      <c r="P3" s="210" t="s">
        <v>218</v>
      </c>
      <c r="Q3" s="211"/>
      <c r="R3" s="212"/>
      <c r="S3" s="216">
        <v>46185</v>
      </c>
      <c r="T3" s="214"/>
      <c r="U3" s="214"/>
      <c r="V3" s="215"/>
    </row>
    <row r="5" spans="1:22" ht="15.75" thickBot="1" x14ac:dyDescent="0.3"/>
    <row r="6" spans="1:22" ht="19.5" thickBot="1" x14ac:dyDescent="0.35">
      <c r="C6" s="144" t="s">
        <v>69</v>
      </c>
      <c r="D6" s="145"/>
      <c r="E6" s="145"/>
      <c r="F6" s="146"/>
    </row>
    <row r="7" spans="1:22" ht="37.5" customHeight="1" thickBot="1" x14ac:dyDescent="0.35">
      <c r="A7" s="119" t="s">
        <v>168</v>
      </c>
      <c r="B7" s="120"/>
      <c r="C7" s="157" t="s">
        <v>23</v>
      </c>
      <c r="D7" s="153" t="s">
        <v>152</v>
      </c>
      <c r="E7" s="154"/>
      <c r="F7" s="121"/>
      <c r="G7" s="150" t="s">
        <v>114</v>
      </c>
      <c r="H7" s="151"/>
      <c r="I7" s="152"/>
      <c r="J7" s="129"/>
      <c r="K7" s="155" t="s">
        <v>204</v>
      </c>
      <c r="L7" s="155"/>
      <c r="M7" s="155"/>
      <c r="N7" s="155"/>
      <c r="O7" s="155"/>
      <c r="P7" s="156"/>
      <c r="Q7" s="99"/>
      <c r="R7" s="147" t="s">
        <v>210</v>
      </c>
      <c r="S7" s="148"/>
      <c r="T7" s="148"/>
      <c r="U7" s="149"/>
      <c r="V7" s="42"/>
    </row>
    <row r="8" spans="1:22" ht="76.5" customHeight="1" x14ac:dyDescent="0.25">
      <c r="A8" s="122" t="s">
        <v>22</v>
      </c>
      <c r="B8" s="123" t="s">
        <v>167</v>
      </c>
      <c r="C8" s="158"/>
      <c r="D8" s="124" t="s">
        <v>19</v>
      </c>
      <c r="E8" s="125" t="s">
        <v>79</v>
      </c>
      <c r="F8" s="126" t="s">
        <v>51</v>
      </c>
      <c r="G8" s="127" t="s">
        <v>81</v>
      </c>
      <c r="H8" s="128" t="s">
        <v>48</v>
      </c>
      <c r="I8" s="128" t="s">
        <v>155</v>
      </c>
      <c r="J8" s="125" t="s">
        <v>206</v>
      </c>
      <c r="K8" s="131" t="s">
        <v>202</v>
      </c>
      <c r="L8" s="131" t="s">
        <v>203</v>
      </c>
      <c r="M8" s="132" t="s">
        <v>61</v>
      </c>
      <c r="N8" s="131" t="s">
        <v>8</v>
      </c>
      <c r="O8" s="131" t="s">
        <v>89</v>
      </c>
      <c r="P8" s="133" t="s">
        <v>90</v>
      </c>
      <c r="Q8" s="123" t="s">
        <v>115</v>
      </c>
      <c r="R8" s="125" t="s">
        <v>211</v>
      </c>
      <c r="S8" s="134" t="s">
        <v>213</v>
      </c>
      <c r="T8" s="135" t="s">
        <v>122</v>
      </c>
      <c r="U8" s="130" t="s">
        <v>212</v>
      </c>
      <c r="V8" s="130" t="s">
        <v>60</v>
      </c>
    </row>
    <row r="9" spans="1:22" ht="145.15" customHeight="1" x14ac:dyDescent="0.25">
      <c r="A9" s="98"/>
      <c r="B9" s="107" t="s">
        <v>191</v>
      </c>
      <c r="C9" s="28" t="s">
        <v>50</v>
      </c>
      <c r="D9" s="29" t="s">
        <v>72</v>
      </c>
      <c r="E9" s="14">
        <f>VLOOKUP(D9,'Listas desplegables'!$G$4:$H$10,2,FALSE)</f>
        <v>0</v>
      </c>
      <c r="F9" s="93" t="s">
        <v>68</v>
      </c>
      <c r="G9" s="28" t="s">
        <v>80</v>
      </c>
      <c r="H9" s="14">
        <f>VLOOKUP(G9,'Listas desplegables'!$E$52:$G$67,3,FALSE)</f>
        <v>0</v>
      </c>
      <c r="I9" s="14">
        <f>VLOOKUP(G9,'Listas desplegables'!$E$52:$F$67,2,FALSE)</f>
        <v>0</v>
      </c>
      <c r="J9" s="31"/>
      <c r="K9" s="29" t="s">
        <v>58</v>
      </c>
      <c r="L9" s="29" t="s">
        <v>59</v>
      </c>
      <c r="M9" s="30" t="s">
        <v>63</v>
      </c>
      <c r="N9" s="17">
        <f>VLOOKUP(M9,'Listas desplegables'!$A$52:$B$58,2,FALSE)</f>
        <v>0</v>
      </c>
      <c r="O9" s="30" t="s">
        <v>62</v>
      </c>
      <c r="P9" s="27" t="str">
        <f>IF(O9="No aplica","Contratista","No aplica")</f>
        <v>No aplica</v>
      </c>
      <c r="Q9" s="100"/>
      <c r="R9" s="30"/>
      <c r="S9" s="27"/>
      <c r="T9" s="31" t="s">
        <v>64</v>
      </c>
      <c r="U9" s="101"/>
      <c r="V9" s="43"/>
    </row>
    <row r="10" spans="1:22" ht="144" customHeight="1" x14ac:dyDescent="0.25">
      <c r="A10" s="98"/>
      <c r="B10" s="107" t="s">
        <v>191</v>
      </c>
      <c r="C10" s="28" t="s">
        <v>50</v>
      </c>
      <c r="D10" s="29" t="s">
        <v>72</v>
      </c>
      <c r="E10" s="14">
        <f>VLOOKUP(D10,'Listas desplegables'!$G$4:$H$10,2,FALSE)</f>
        <v>0</v>
      </c>
      <c r="F10" s="93" t="s">
        <v>68</v>
      </c>
      <c r="G10" s="28" t="s">
        <v>80</v>
      </c>
      <c r="H10" s="14">
        <f>VLOOKUP(G10,'Listas desplegables'!$E$52:$G$66,3,FALSE)</f>
        <v>0</v>
      </c>
      <c r="I10" s="14">
        <f>VLOOKUP(G10,'Listas desplegables'!$E$52:$F$66,2,FALSE)</f>
        <v>0</v>
      </c>
      <c r="J10" s="31"/>
      <c r="K10" s="29" t="s">
        <v>58</v>
      </c>
      <c r="L10" s="29" t="s">
        <v>59</v>
      </c>
      <c r="M10" s="30" t="s">
        <v>63</v>
      </c>
      <c r="N10" s="17">
        <f>VLOOKUP(M10,'Listas desplegables'!$A$52:$B$58,2,FALSE)</f>
        <v>0</v>
      </c>
      <c r="O10" s="30" t="s">
        <v>62</v>
      </c>
      <c r="P10" s="27" t="str">
        <f t="shared" ref="P10:P73" si="0">IF(O10="No aplica","Contratista","No aplica")</f>
        <v>No aplica</v>
      </c>
      <c r="Q10" s="100"/>
      <c r="R10" s="30"/>
      <c r="S10" s="27"/>
      <c r="T10" s="31" t="s">
        <v>64</v>
      </c>
      <c r="U10" s="101"/>
      <c r="V10" s="43"/>
    </row>
    <row r="11" spans="1:22" ht="144" customHeight="1" x14ac:dyDescent="0.25">
      <c r="A11" s="98"/>
      <c r="B11" s="107" t="s">
        <v>191</v>
      </c>
      <c r="C11" s="28" t="s">
        <v>50</v>
      </c>
      <c r="D11" s="29" t="s">
        <v>72</v>
      </c>
      <c r="E11" s="14">
        <f>VLOOKUP(D11,'Listas desplegables'!$G$4:$H$10,2,FALSE)</f>
        <v>0</v>
      </c>
      <c r="F11" s="93" t="s">
        <v>68</v>
      </c>
      <c r="G11" s="28" t="s">
        <v>80</v>
      </c>
      <c r="H11" s="14">
        <f>VLOOKUP(G11,'Listas desplegables'!$E$52:$G$66,3,FALSE)</f>
        <v>0</v>
      </c>
      <c r="I11" s="14">
        <f>VLOOKUP(G11,'Listas desplegables'!$E$52:$F$66,2,FALSE)</f>
        <v>0</v>
      </c>
      <c r="J11" s="31"/>
      <c r="K11" s="29" t="s">
        <v>58</v>
      </c>
      <c r="L11" s="29" t="s">
        <v>59</v>
      </c>
      <c r="M11" s="30" t="s">
        <v>63</v>
      </c>
      <c r="N11" s="17">
        <f>VLOOKUP(M11,'Listas desplegables'!$A$52:$B$58,2,FALSE)</f>
        <v>0</v>
      </c>
      <c r="O11" s="30" t="s">
        <v>62</v>
      </c>
      <c r="P11" s="27" t="str">
        <f t="shared" si="0"/>
        <v>No aplica</v>
      </c>
      <c r="Q11" s="100"/>
      <c r="R11" s="30"/>
      <c r="S11" s="27"/>
      <c r="T11" s="31" t="s">
        <v>64</v>
      </c>
      <c r="U11" s="101"/>
      <c r="V11" s="43"/>
    </row>
    <row r="12" spans="1:22" ht="144" customHeight="1" x14ac:dyDescent="0.25">
      <c r="A12" s="98"/>
      <c r="B12" s="107" t="s">
        <v>191</v>
      </c>
      <c r="C12" s="28" t="s">
        <v>50</v>
      </c>
      <c r="D12" s="29" t="s">
        <v>72</v>
      </c>
      <c r="E12" s="14">
        <f>VLOOKUP(D12,'Listas desplegables'!$G$4:$H$10,2,FALSE)</f>
        <v>0</v>
      </c>
      <c r="F12" s="93" t="s">
        <v>68</v>
      </c>
      <c r="G12" s="28" t="s">
        <v>80</v>
      </c>
      <c r="H12" s="14">
        <f>VLOOKUP(G12,'Listas desplegables'!$E$52:$G$66,3,FALSE)</f>
        <v>0</v>
      </c>
      <c r="I12" s="14">
        <f>VLOOKUP(G12,'Listas desplegables'!$E$52:$F$66,2,FALSE)</f>
        <v>0</v>
      </c>
      <c r="J12" s="31"/>
      <c r="K12" s="29" t="s">
        <v>58</v>
      </c>
      <c r="L12" s="29" t="s">
        <v>59</v>
      </c>
      <c r="M12" s="30" t="s">
        <v>63</v>
      </c>
      <c r="N12" s="17">
        <f>VLOOKUP(M12,'Listas desplegables'!$A$52:$B$58,2,FALSE)</f>
        <v>0</v>
      </c>
      <c r="O12" s="30" t="s">
        <v>62</v>
      </c>
      <c r="P12" s="27" t="str">
        <f t="shared" si="0"/>
        <v>No aplica</v>
      </c>
      <c r="Q12" s="100"/>
      <c r="R12" s="30"/>
      <c r="S12" s="27"/>
      <c r="T12" s="31" t="s">
        <v>64</v>
      </c>
      <c r="U12" s="101"/>
      <c r="V12" s="43"/>
    </row>
    <row r="13" spans="1:22" ht="144" customHeight="1" x14ac:dyDescent="0.25">
      <c r="A13" s="98"/>
      <c r="B13" s="107" t="s">
        <v>191</v>
      </c>
      <c r="C13" s="28" t="s">
        <v>50</v>
      </c>
      <c r="D13" s="29" t="s">
        <v>72</v>
      </c>
      <c r="E13" s="14">
        <f>VLOOKUP(D13,'Listas desplegables'!$G$4:$H$10,2,FALSE)</f>
        <v>0</v>
      </c>
      <c r="F13" s="93" t="s">
        <v>68</v>
      </c>
      <c r="G13" s="28" t="s">
        <v>80</v>
      </c>
      <c r="H13" s="14">
        <f>VLOOKUP(G13,'Listas desplegables'!$E$52:$G$66,3,FALSE)</f>
        <v>0</v>
      </c>
      <c r="I13" s="14">
        <f>VLOOKUP(G13,'Listas desplegables'!$E$52:$F$66,2,FALSE)</f>
        <v>0</v>
      </c>
      <c r="J13" s="31"/>
      <c r="K13" s="29" t="s">
        <v>58</v>
      </c>
      <c r="L13" s="29" t="s">
        <v>59</v>
      </c>
      <c r="M13" s="30" t="s">
        <v>63</v>
      </c>
      <c r="N13" s="17">
        <f>VLOOKUP(M13,'Listas desplegables'!$A$52:$B$58,2,FALSE)</f>
        <v>0</v>
      </c>
      <c r="O13" s="30" t="s">
        <v>62</v>
      </c>
      <c r="P13" s="27" t="str">
        <f t="shared" si="0"/>
        <v>No aplica</v>
      </c>
      <c r="Q13" s="100"/>
      <c r="R13" s="30"/>
      <c r="S13" s="27"/>
      <c r="T13" s="31" t="s">
        <v>64</v>
      </c>
      <c r="U13" s="101"/>
      <c r="V13" s="43"/>
    </row>
    <row r="14" spans="1:22" ht="144" customHeight="1" x14ac:dyDescent="0.25">
      <c r="A14" s="98"/>
      <c r="B14" s="107" t="s">
        <v>191</v>
      </c>
      <c r="C14" s="28" t="s">
        <v>50</v>
      </c>
      <c r="D14" s="29" t="s">
        <v>72</v>
      </c>
      <c r="E14" s="14">
        <f>VLOOKUP(D14,'Listas desplegables'!$G$4:$H$10,2,FALSE)</f>
        <v>0</v>
      </c>
      <c r="F14" s="93" t="s">
        <v>68</v>
      </c>
      <c r="G14" s="28" t="s">
        <v>80</v>
      </c>
      <c r="H14" s="14">
        <f>VLOOKUP(G14,'Listas desplegables'!$E$52:$G$66,3,FALSE)</f>
        <v>0</v>
      </c>
      <c r="I14" s="14">
        <f>VLOOKUP(G14,'Listas desplegables'!$E$52:$F$66,2,FALSE)</f>
        <v>0</v>
      </c>
      <c r="J14" s="31"/>
      <c r="K14" s="29" t="s">
        <v>58</v>
      </c>
      <c r="L14" s="29" t="s">
        <v>59</v>
      </c>
      <c r="M14" s="30" t="s">
        <v>63</v>
      </c>
      <c r="N14" s="17">
        <f>VLOOKUP(M14,'Listas desplegables'!$A$52:$B$58,2,FALSE)</f>
        <v>0</v>
      </c>
      <c r="O14" s="30" t="s">
        <v>62</v>
      </c>
      <c r="P14" s="27" t="str">
        <f t="shared" si="0"/>
        <v>No aplica</v>
      </c>
      <c r="Q14" s="100"/>
      <c r="R14" s="30"/>
      <c r="S14" s="27"/>
      <c r="T14" s="31" t="s">
        <v>64</v>
      </c>
      <c r="U14" s="101"/>
      <c r="V14" s="43"/>
    </row>
    <row r="15" spans="1:22" ht="144" customHeight="1" x14ac:dyDescent="0.25">
      <c r="A15" s="98"/>
      <c r="B15" s="107" t="s">
        <v>191</v>
      </c>
      <c r="C15" s="28" t="s">
        <v>50</v>
      </c>
      <c r="D15" s="29" t="s">
        <v>72</v>
      </c>
      <c r="E15" s="14">
        <f>VLOOKUP(D15,'Listas desplegables'!$G$4:$H$10,2,FALSE)</f>
        <v>0</v>
      </c>
      <c r="F15" s="93" t="s">
        <v>68</v>
      </c>
      <c r="G15" s="28" t="s">
        <v>80</v>
      </c>
      <c r="H15" s="14">
        <f>VLOOKUP(G15,'Listas desplegables'!$E$52:$G$66,3,FALSE)</f>
        <v>0</v>
      </c>
      <c r="I15" s="14">
        <f>VLOOKUP(G15,'Listas desplegables'!$E$52:$F$66,2,FALSE)</f>
        <v>0</v>
      </c>
      <c r="J15" s="31"/>
      <c r="K15" s="29" t="s">
        <v>58</v>
      </c>
      <c r="L15" s="29" t="s">
        <v>59</v>
      </c>
      <c r="M15" s="30" t="s">
        <v>63</v>
      </c>
      <c r="N15" s="17">
        <f>VLOOKUP(M15,'Listas desplegables'!$A$52:$B$58,2,FALSE)</f>
        <v>0</v>
      </c>
      <c r="O15" s="30" t="s">
        <v>62</v>
      </c>
      <c r="P15" s="27" t="str">
        <f t="shared" si="0"/>
        <v>No aplica</v>
      </c>
      <c r="Q15" s="100"/>
      <c r="R15" s="30"/>
      <c r="S15" s="27"/>
      <c r="T15" s="31" t="s">
        <v>64</v>
      </c>
      <c r="U15" s="101"/>
      <c r="V15" s="43"/>
    </row>
    <row r="16" spans="1:22" ht="144" customHeight="1" x14ac:dyDescent="0.25">
      <c r="A16" s="98"/>
      <c r="B16" s="107" t="s">
        <v>191</v>
      </c>
      <c r="C16" s="28" t="s">
        <v>50</v>
      </c>
      <c r="D16" s="29" t="s">
        <v>72</v>
      </c>
      <c r="E16" s="14">
        <f>VLOOKUP(D16,'Listas desplegables'!$G$4:$H$10,2,FALSE)</f>
        <v>0</v>
      </c>
      <c r="F16" s="93" t="s">
        <v>68</v>
      </c>
      <c r="G16" s="28" t="s">
        <v>80</v>
      </c>
      <c r="H16" s="14">
        <f>VLOOKUP(G16,'Listas desplegables'!$E$52:$G$66,3,FALSE)</f>
        <v>0</v>
      </c>
      <c r="I16" s="14">
        <f>VLOOKUP(G16,'Listas desplegables'!$E$52:$F$66,2,FALSE)</f>
        <v>0</v>
      </c>
      <c r="J16" s="31"/>
      <c r="K16" s="29" t="s">
        <v>58</v>
      </c>
      <c r="L16" s="29" t="s">
        <v>59</v>
      </c>
      <c r="M16" s="30" t="s">
        <v>63</v>
      </c>
      <c r="N16" s="17">
        <f>VLOOKUP(M16,'Listas desplegables'!$A$52:$B$58,2,FALSE)</f>
        <v>0</v>
      </c>
      <c r="O16" s="30" t="s">
        <v>62</v>
      </c>
      <c r="P16" s="27" t="str">
        <f t="shared" si="0"/>
        <v>No aplica</v>
      </c>
      <c r="Q16" s="100"/>
      <c r="R16" s="30"/>
      <c r="S16" s="27"/>
      <c r="T16" s="31" t="s">
        <v>64</v>
      </c>
      <c r="U16" s="101"/>
      <c r="V16" s="43"/>
    </row>
    <row r="17" spans="1:22" ht="144" customHeight="1" x14ac:dyDescent="0.25">
      <c r="A17" s="98"/>
      <c r="B17" s="107" t="s">
        <v>191</v>
      </c>
      <c r="C17" s="28" t="s">
        <v>50</v>
      </c>
      <c r="D17" s="29" t="s">
        <v>72</v>
      </c>
      <c r="E17" s="14">
        <f>VLOOKUP(D17,'Listas desplegables'!$G$4:$H$10,2,FALSE)</f>
        <v>0</v>
      </c>
      <c r="F17" s="93" t="s">
        <v>68</v>
      </c>
      <c r="G17" s="28" t="s">
        <v>80</v>
      </c>
      <c r="H17" s="14">
        <f>VLOOKUP(G17,'Listas desplegables'!$E$52:$G$66,3,FALSE)</f>
        <v>0</v>
      </c>
      <c r="I17" s="14">
        <f>VLOOKUP(G17,'Listas desplegables'!$E$52:$F$66,2,FALSE)</f>
        <v>0</v>
      </c>
      <c r="J17" s="31"/>
      <c r="K17" s="29" t="s">
        <v>58</v>
      </c>
      <c r="L17" s="29" t="s">
        <v>59</v>
      </c>
      <c r="M17" s="30" t="s">
        <v>63</v>
      </c>
      <c r="N17" s="17">
        <f>VLOOKUP(M17,'Listas desplegables'!$A$52:$B$58,2,FALSE)</f>
        <v>0</v>
      </c>
      <c r="O17" s="30" t="s">
        <v>62</v>
      </c>
      <c r="P17" s="27" t="str">
        <f t="shared" si="0"/>
        <v>No aplica</v>
      </c>
      <c r="Q17" s="100"/>
      <c r="R17" s="30"/>
      <c r="S17" s="27"/>
      <c r="T17" s="31" t="s">
        <v>64</v>
      </c>
      <c r="U17" s="101"/>
      <c r="V17" s="43"/>
    </row>
    <row r="18" spans="1:22" ht="144" customHeight="1" x14ac:dyDescent="0.25">
      <c r="A18" s="98"/>
      <c r="B18" s="107" t="s">
        <v>191</v>
      </c>
      <c r="C18" s="28" t="s">
        <v>50</v>
      </c>
      <c r="D18" s="29" t="s">
        <v>72</v>
      </c>
      <c r="E18" s="14">
        <f>VLOOKUP(D18,'Listas desplegables'!$G$4:$H$10,2,FALSE)</f>
        <v>0</v>
      </c>
      <c r="F18" s="93" t="s">
        <v>68</v>
      </c>
      <c r="G18" s="28" t="s">
        <v>80</v>
      </c>
      <c r="H18" s="14">
        <f>VLOOKUP(G18,'Listas desplegables'!$E$52:$G$66,3,FALSE)</f>
        <v>0</v>
      </c>
      <c r="I18" s="14">
        <f>VLOOKUP(G18,'Listas desplegables'!$E$52:$F$66,2,FALSE)</f>
        <v>0</v>
      </c>
      <c r="J18" s="31"/>
      <c r="K18" s="29" t="s">
        <v>58</v>
      </c>
      <c r="L18" s="29" t="s">
        <v>59</v>
      </c>
      <c r="M18" s="30" t="s">
        <v>63</v>
      </c>
      <c r="N18" s="17">
        <f>VLOOKUP(M18,'Listas desplegables'!$A$52:$B$58,2,FALSE)</f>
        <v>0</v>
      </c>
      <c r="O18" s="30" t="s">
        <v>62</v>
      </c>
      <c r="P18" s="27" t="str">
        <f t="shared" si="0"/>
        <v>No aplica</v>
      </c>
      <c r="Q18" s="100"/>
      <c r="R18" s="30"/>
      <c r="S18" s="27"/>
      <c r="T18" s="31" t="s">
        <v>64</v>
      </c>
      <c r="U18" s="101"/>
      <c r="V18" s="43"/>
    </row>
    <row r="19" spans="1:22" ht="144" customHeight="1" x14ac:dyDescent="0.25">
      <c r="A19" s="98"/>
      <c r="B19" s="107" t="s">
        <v>191</v>
      </c>
      <c r="C19" s="28" t="s">
        <v>50</v>
      </c>
      <c r="D19" s="29" t="s">
        <v>72</v>
      </c>
      <c r="E19" s="14">
        <f>VLOOKUP(D19,'Listas desplegables'!$G$4:$H$10,2,FALSE)</f>
        <v>0</v>
      </c>
      <c r="F19" s="93" t="s">
        <v>68</v>
      </c>
      <c r="G19" s="28" t="s">
        <v>80</v>
      </c>
      <c r="H19" s="14">
        <f>VLOOKUP(G19,'Listas desplegables'!$E$52:$G$66,3,FALSE)</f>
        <v>0</v>
      </c>
      <c r="I19" s="14">
        <f>VLOOKUP(G19,'Listas desplegables'!$E$52:$F$66,2,FALSE)</f>
        <v>0</v>
      </c>
      <c r="J19" s="31"/>
      <c r="K19" s="29" t="s">
        <v>58</v>
      </c>
      <c r="L19" s="29" t="s">
        <v>59</v>
      </c>
      <c r="M19" s="30" t="s">
        <v>63</v>
      </c>
      <c r="N19" s="17">
        <f>VLOOKUP(M19,'Listas desplegables'!$A$52:$B$58,2,FALSE)</f>
        <v>0</v>
      </c>
      <c r="O19" s="30" t="s">
        <v>62</v>
      </c>
      <c r="P19" s="27" t="str">
        <f t="shared" si="0"/>
        <v>No aplica</v>
      </c>
      <c r="Q19" s="100"/>
      <c r="R19" s="30"/>
      <c r="S19" s="27"/>
      <c r="T19" s="31" t="s">
        <v>64</v>
      </c>
      <c r="U19" s="101"/>
      <c r="V19" s="43"/>
    </row>
    <row r="20" spans="1:22" ht="144" customHeight="1" x14ac:dyDescent="0.25">
      <c r="A20" s="98"/>
      <c r="B20" s="107" t="s">
        <v>191</v>
      </c>
      <c r="C20" s="28" t="s">
        <v>50</v>
      </c>
      <c r="D20" s="29" t="s">
        <v>72</v>
      </c>
      <c r="E20" s="14">
        <f>VLOOKUP(D20,'Listas desplegables'!$G$4:$H$10,2,FALSE)</f>
        <v>0</v>
      </c>
      <c r="F20" s="93" t="s">
        <v>68</v>
      </c>
      <c r="G20" s="28" t="s">
        <v>80</v>
      </c>
      <c r="H20" s="14">
        <f>VLOOKUP(G20,'Listas desplegables'!$E$52:$G$66,3,FALSE)</f>
        <v>0</v>
      </c>
      <c r="I20" s="14">
        <f>VLOOKUP(G20,'Listas desplegables'!$E$52:$F$66,2,FALSE)</f>
        <v>0</v>
      </c>
      <c r="J20" s="31"/>
      <c r="K20" s="29" t="s">
        <v>58</v>
      </c>
      <c r="L20" s="29" t="s">
        <v>59</v>
      </c>
      <c r="M20" s="30" t="s">
        <v>63</v>
      </c>
      <c r="N20" s="17">
        <f>VLOOKUP(M20,'Listas desplegables'!$A$52:$B$58,2,FALSE)</f>
        <v>0</v>
      </c>
      <c r="O20" s="30" t="s">
        <v>62</v>
      </c>
      <c r="P20" s="27" t="str">
        <f t="shared" si="0"/>
        <v>No aplica</v>
      </c>
      <c r="Q20" s="100"/>
      <c r="R20" s="30"/>
      <c r="S20" s="27"/>
      <c r="T20" s="31" t="s">
        <v>64</v>
      </c>
      <c r="U20" s="101"/>
      <c r="V20" s="43"/>
    </row>
    <row r="21" spans="1:22" ht="144" customHeight="1" x14ac:dyDescent="0.25">
      <c r="A21" s="98"/>
      <c r="B21" s="107" t="s">
        <v>191</v>
      </c>
      <c r="C21" s="28" t="s">
        <v>50</v>
      </c>
      <c r="D21" s="29" t="s">
        <v>72</v>
      </c>
      <c r="E21" s="14">
        <f>VLOOKUP(D21,'Listas desplegables'!$G$4:$H$10,2,FALSE)</f>
        <v>0</v>
      </c>
      <c r="F21" s="93" t="s">
        <v>68</v>
      </c>
      <c r="G21" s="28" t="s">
        <v>80</v>
      </c>
      <c r="H21" s="14">
        <f>VLOOKUP(G21,'Listas desplegables'!$E$52:$G$66,3,FALSE)</f>
        <v>0</v>
      </c>
      <c r="I21" s="14">
        <f>VLOOKUP(G21,'Listas desplegables'!$E$52:$F$66,2,FALSE)</f>
        <v>0</v>
      </c>
      <c r="J21" s="31"/>
      <c r="K21" s="29" t="s">
        <v>58</v>
      </c>
      <c r="L21" s="29" t="s">
        <v>59</v>
      </c>
      <c r="M21" s="30" t="s">
        <v>63</v>
      </c>
      <c r="N21" s="17">
        <f>VLOOKUP(M21,'Listas desplegables'!$A$52:$B$58,2,FALSE)</f>
        <v>0</v>
      </c>
      <c r="O21" s="30" t="s">
        <v>62</v>
      </c>
      <c r="P21" s="27" t="str">
        <f t="shared" si="0"/>
        <v>No aplica</v>
      </c>
      <c r="Q21" s="100"/>
      <c r="R21" s="30"/>
      <c r="S21" s="27"/>
      <c r="T21" s="31" t="s">
        <v>64</v>
      </c>
      <c r="U21" s="101"/>
      <c r="V21" s="43"/>
    </row>
    <row r="22" spans="1:22" ht="144" customHeight="1" x14ac:dyDescent="0.25">
      <c r="A22" s="98"/>
      <c r="B22" s="107" t="s">
        <v>191</v>
      </c>
      <c r="C22" s="28" t="s">
        <v>50</v>
      </c>
      <c r="D22" s="29" t="s">
        <v>72</v>
      </c>
      <c r="E22" s="14">
        <f>VLOOKUP(D22,'Listas desplegables'!$G$4:$H$10,2,FALSE)</f>
        <v>0</v>
      </c>
      <c r="F22" s="93" t="s">
        <v>68</v>
      </c>
      <c r="G22" s="28" t="s">
        <v>80</v>
      </c>
      <c r="H22" s="14">
        <f>VLOOKUP(G22,'Listas desplegables'!$E$52:$G$66,3,FALSE)</f>
        <v>0</v>
      </c>
      <c r="I22" s="14">
        <f>VLOOKUP(G22,'Listas desplegables'!$E$52:$F$66,2,FALSE)</f>
        <v>0</v>
      </c>
      <c r="J22" s="31"/>
      <c r="K22" s="29" t="s">
        <v>58</v>
      </c>
      <c r="L22" s="29" t="s">
        <v>59</v>
      </c>
      <c r="M22" s="30" t="s">
        <v>63</v>
      </c>
      <c r="N22" s="17">
        <f>VLOOKUP(M22,'Listas desplegables'!$A$52:$B$58,2,FALSE)</f>
        <v>0</v>
      </c>
      <c r="O22" s="30" t="s">
        <v>62</v>
      </c>
      <c r="P22" s="27" t="str">
        <f t="shared" si="0"/>
        <v>No aplica</v>
      </c>
      <c r="Q22" s="100"/>
      <c r="R22" s="30"/>
      <c r="S22" s="27"/>
      <c r="T22" s="31" t="s">
        <v>64</v>
      </c>
      <c r="U22" s="101"/>
      <c r="V22" s="43"/>
    </row>
    <row r="23" spans="1:22" ht="144" customHeight="1" x14ac:dyDescent="0.25">
      <c r="A23" s="98"/>
      <c r="B23" s="107" t="s">
        <v>191</v>
      </c>
      <c r="C23" s="28" t="s">
        <v>50</v>
      </c>
      <c r="D23" s="29" t="s">
        <v>72</v>
      </c>
      <c r="E23" s="14">
        <f>VLOOKUP(D23,'Listas desplegables'!$G$4:$H$10,2,FALSE)</f>
        <v>0</v>
      </c>
      <c r="F23" s="93" t="s">
        <v>68</v>
      </c>
      <c r="G23" s="28" t="s">
        <v>80</v>
      </c>
      <c r="H23" s="14">
        <f>VLOOKUP(G23,'Listas desplegables'!$E$52:$G$66,3,FALSE)</f>
        <v>0</v>
      </c>
      <c r="I23" s="14">
        <f>VLOOKUP(G23,'Listas desplegables'!$E$52:$F$66,2,FALSE)</f>
        <v>0</v>
      </c>
      <c r="J23" s="31"/>
      <c r="K23" s="29" t="s">
        <v>58</v>
      </c>
      <c r="L23" s="29" t="s">
        <v>59</v>
      </c>
      <c r="M23" s="30" t="s">
        <v>63</v>
      </c>
      <c r="N23" s="17">
        <f>VLOOKUP(M23,'Listas desplegables'!$A$52:$B$58,2,FALSE)</f>
        <v>0</v>
      </c>
      <c r="O23" s="30" t="s">
        <v>62</v>
      </c>
      <c r="P23" s="27" t="str">
        <f t="shared" si="0"/>
        <v>No aplica</v>
      </c>
      <c r="Q23" s="100"/>
      <c r="R23" s="30"/>
      <c r="S23" s="27"/>
      <c r="T23" s="31" t="s">
        <v>64</v>
      </c>
      <c r="U23" s="101"/>
      <c r="V23" s="43"/>
    </row>
    <row r="24" spans="1:22" ht="144" customHeight="1" x14ac:dyDescent="0.25">
      <c r="A24" s="98"/>
      <c r="B24" s="107" t="s">
        <v>191</v>
      </c>
      <c r="C24" s="28" t="s">
        <v>50</v>
      </c>
      <c r="D24" s="29" t="s">
        <v>72</v>
      </c>
      <c r="E24" s="14">
        <f>VLOOKUP(D24,'Listas desplegables'!$G$4:$H$10,2,FALSE)</f>
        <v>0</v>
      </c>
      <c r="F24" s="93" t="s">
        <v>68</v>
      </c>
      <c r="G24" s="28" t="s">
        <v>80</v>
      </c>
      <c r="H24" s="14">
        <f>VLOOKUP(G24,'Listas desplegables'!$E$52:$G$66,3,FALSE)</f>
        <v>0</v>
      </c>
      <c r="I24" s="14">
        <f>VLOOKUP(G24,'Listas desplegables'!$E$52:$F$66,2,FALSE)</f>
        <v>0</v>
      </c>
      <c r="J24" s="31"/>
      <c r="K24" s="29" t="s">
        <v>58</v>
      </c>
      <c r="L24" s="29" t="s">
        <v>59</v>
      </c>
      <c r="M24" s="30" t="s">
        <v>63</v>
      </c>
      <c r="N24" s="17">
        <f>VLOOKUP(M24,'Listas desplegables'!$A$52:$B$58,2,FALSE)</f>
        <v>0</v>
      </c>
      <c r="O24" s="30" t="s">
        <v>62</v>
      </c>
      <c r="P24" s="27" t="str">
        <f t="shared" si="0"/>
        <v>No aplica</v>
      </c>
      <c r="Q24" s="100"/>
      <c r="R24" s="30"/>
      <c r="S24" s="27"/>
      <c r="T24" s="31" t="s">
        <v>64</v>
      </c>
      <c r="U24" s="101"/>
      <c r="V24" s="43"/>
    </row>
    <row r="25" spans="1:22" ht="144" customHeight="1" x14ac:dyDescent="0.25">
      <c r="A25" s="98"/>
      <c r="B25" s="107" t="s">
        <v>191</v>
      </c>
      <c r="C25" s="28" t="s">
        <v>50</v>
      </c>
      <c r="D25" s="29" t="s">
        <v>72</v>
      </c>
      <c r="E25" s="14">
        <f>VLOOKUP(D25,'Listas desplegables'!$G$4:$H$10,2,FALSE)</f>
        <v>0</v>
      </c>
      <c r="F25" s="93" t="s">
        <v>68</v>
      </c>
      <c r="G25" s="28" t="s">
        <v>80</v>
      </c>
      <c r="H25" s="14">
        <f>VLOOKUP(G25,'Listas desplegables'!$E$52:$G$66,3,FALSE)</f>
        <v>0</v>
      </c>
      <c r="I25" s="14">
        <f>VLOOKUP(G25,'Listas desplegables'!$E$52:$F$66,2,FALSE)</f>
        <v>0</v>
      </c>
      <c r="J25" s="31"/>
      <c r="K25" s="29" t="s">
        <v>58</v>
      </c>
      <c r="L25" s="29" t="s">
        <v>59</v>
      </c>
      <c r="M25" s="30" t="s">
        <v>63</v>
      </c>
      <c r="N25" s="17">
        <f>VLOOKUP(M25,'Listas desplegables'!$A$52:$B$58,2,FALSE)</f>
        <v>0</v>
      </c>
      <c r="O25" s="30" t="s">
        <v>62</v>
      </c>
      <c r="P25" s="27" t="str">
        <f t="shared" si="0"/>
        <v>No aplica</v>
      </c>
      <c r="Q25" s="100"/>
      <c r="R25" s="30"/>
      <c r="S25" s="27"/>
      <c r="T25" s="31" t="s">
        <v>64</v>
      </c>
      <c r="U25" s="101"/>
      <c r="V25" s="43"/>
    </row>
    <row r="26" spans="1:22" ht="144" customHeight="1" x14ac:dyDescent="0.25">
      <c r="A26" s="98"/>
      <c r="B26" s="107" t="s">
        <v>191</v>
      </c>
      <c r="C26" s="28" t="s">
        <v>50</v>
      </c>
      <c r="D26" s="29" t="s">
        <v>72</v>
      </c>
      <c r="E26" s="14">
        <f>VLOOKUP(D26,'Listas desplegables'!$G$4:$H$10,2,FALSE)</f>
        <v>0</v>
      </c>
      <c r="F26" s="93" t="s">
        <v>68</v>
      </c>
      <c r="G26" s="28" t="s">
        <v>80</v>
      </c>
      <c r="H26" s="14">
        <f>VLOOKUP(G26,'Listas desplegables'!$E$52:$G$66,3,FALSE)</f>
        <v>0</v>
      </c>
      <c r="I26" s="14">
        <f>VLOOKUP(G26,'Listas desplegables'!$E$52:$F$66,2,FALSE)</f>
        <v>0</v>
      </c>
      <c r="J26" s="31"/>
      <c r="K26" s="29" t="s">
        <v>58</v>
      </c>
      <c r="L26" s="29" t="s">
        <v>59</v>
      </c>
      <c r="M26" s="30" t="s">
        <v>63</v>
      </c>
      <c r="N26" s="17">
        <f>VLOOKUP(M26,'Listas desplegables'!$A$52:$B$58,2,FALSE)</f>
        <v>0</v>
      </c>
      <c r="O26" s="30" t="s">
        <v>62</v>
      </c>
      <c r="P26" s="27" t="str">
        <f t="shared" si="0"/>
        <v>No aplica</v>
      </c>
      <c r="Q26" s="100"/>
      <c r="R26" s="30"/>
      <c r="S26" s="27"/>
      <c r="T26" s="31" t="s">
        <v>64</v>
      </c>
      <c r="U26" s="101"/>
      <c r="V26" s="43"/>
    </row>
    <row r="27" spans="1:22" ht="144" customHeight="1" x14ac:dyDescent="0.25">
      <c r="A27" s="98"/>
      <c r="B27" s="107" t="s">
        <v>191</v>
      </c>
      <c r="C27" s="28" t="s">
        <v>50</v>
      </c>
      <c r="D27" s="29" t="s">
        <v>72</v>
      </c>
      <c r="E27" s="14">
        <f>VLOOKUP(D27,'Listas desplegables'!$G$4:$H$10,2,FALSE)</f>
        <v>0</v>
      </c>
      <c r="F27" s="93" t="s">
        <v>68</v>
      </c>
      <c r="G27" s="28" t="s">
        <v>80</v>
      </c>
      <c r="H27" s="14">
        <f>VLOOKUP(G27,'Listas desplegables'!$E$52:$G$66,3,FALSE)</f>
        <v>0</v>
      </c>
      <c r="I27" s="14">
        <f>VLOOKUP(G27,'Listas desplegables'!$E$52:$F$66,2,FALSE)</f>
        <v>0</v>
      </c>
      <c r="J27" s="31"/>
      <c r="K27" s="29" t="s">
        <v>58</v>
      </c>
      <c r="L27" s="29" t="s">
        <v>59</v>
      </c>
      <c r="M27" s="30" t="s">
        <v>63</v>
      </c>
      <c r="N27" s="17">
        <f>VLOOKUP(M27,'Listas desplegables'!$A$52:$B$58,2,FALSE)</f>
        <v>0</v>
      </c>
      <c r="O27" s="30" t="s">
        <v>62</v>
      </c>
      <c r="P27" s="27" t="str">
        <f t="shared" si="0"/>
        <v>No aplica</v>
      </c>
      <c r="Q27" s="100"/>
      <c r="R27" s="30"/>
      <c r="S27" s="27"/>
      <c r="T27" s="31" t="s">
        <v>64</v>
      </c>
      <c r="U27" s="101"/>
      <c r="V27" s="43"/>
    </row>
    <row r="28" spans="1:22" ht="144" customHeight="1" x14ac:dyDescent="0.25">
      <c r="A28" s="98"/>
      <c r="B28" s="107" t="s">
        <v>191</v>
      </c>
      <c r="C28" s="28" t="s">
        <v>50</v>
      </c>
      <c r="D28" s="29" t="s">
        <v>72</v>
      </c>
      <c r="E28" s="14">
        <f>VLOOKUP(D28,'Listas desplegables'!$G$4:$H$10,2,FALSE)</f>
        <v>0</v>
      </c>
      <c r="F28" s="93" t="s">
        <v>68</v>
      </c>
      <c r="G28" s="28" t="s">
        <v>80</v>
      </c>
      <c r="H28" s="14">
        <f>VLOOKUP(G28,'Listas desplegables'!$E$52:$G$66,3,FALSE)</f>
        <v>0</v>
      </c>
      <c r="I28" s="14">
        <f>VLOOKUP(G28,'Listas desplegables'!$E$52:$F$66,2,FALSE)</f>
        <v>0</v>
      </c>
      <c r="J28" s="31"/>
      <c r="K28" s="29" t="s">
        <v>58</v>
      </c>
      <c r="L28" s="29" t="s">
        <v>59</v>
      </c>
      <c r="M28" s="30" t="s">
        <v>63</v>
      </c>
      <c r="N28" s="17">
        <f>VLOOKUP(M28,'Listas desplegables'!$A$52:$B$58,2,FALSE)</f>
        <v>0</v>
      </c>
      <c r="O28" s="30" t="s">
        <v>62</v>
      </c>
      <c r="P28" s="27" t="str">
        <f t="shared" si="0"/>
        <v>No aplica</v>
      </c>
      <c r="Q28" s="100"/>
      <c r="R28" s="30"/>
      <c r="S28" s="27"/>
      <c r="T28" s="31" t="s">
        <v>64</v>
      </c>
      <c r="U28" s="101"/>
      <c r="V28" s="43"/>
    </row>
    <row r="29" spans="1:22" ht="144" customHeight="1" x14ac:dyDescent="0.25">
      <c r="A29" s="98"/>
      <c r="B29" s="107" t="s">
        <v>191</v>
      </c>
      <c r="C29" s="28" t="s">
        <v>50</v>
      </c>
      <c r="D29" s="29" t="s">
        <v>72</v>
      </c>
      <c r="E29" s="14">
        <f>VLOOKUP(D29,'Listas desplegables'!$G$4:$H$10,2,FALSE)</f>
        <v>0</v>
      </c>
      <c r="F29" s="93" t="s">
        <v>68</v>
      </c>
      <c r="G29" s="28" t="s">
        <v>80</v>
      </c>
      <c r="H29" s="14">
        <f>VLOOKUP(G29,'Listas desplegables'!$E$52:$G$66,3,FALSE)</f>
        <v>0</v>
      </c>
      <c r="I29" s="14">
        <f>VLOOKUP(G29,'Listas desplegables'!$E$52:$F$66,2,FALSE)</f>
        <v>0</v>
      </c>
      <c r="J29" s="31"/>
      <c r="K29" s="29" t="s">
        <v>58</v>
      </c>
      <c r="L29" s="29" t="s">
        <v>59</v>
      </c>
      <c r="M29" s="30" t="s">
        <v>63</v>
      </c>
      <c r="N29" s="17">
        <f>VLOOKUP(M29,'Listas desplegables'!$A$52:$B$58,2,FALSE)</f>
        <v>0</v>
      </c>
      <c r="O29" s="30" t="s">
        <v>62</v>
      </c>
      <c r="P29" s="27" t="str">
        <f t="shared" si="0"/>
        <v>No aplica</v>
      </c>
      <c r="Q29" s="100"/>
      <c r="R29" s="30"/>
      <c r="S29" s="27"/>
      <c r="T29" s="31" t="s">
        <v>64</v>
      </c>
      <c r="U29" s="101"/>
      <c r="V29" s="43"/>
    </row>
    <row r="30" spans="1:22" ht="144" customHeight="1" x14ac:dyDescent="0.25">
      <c r="A30" s="98"/>
      <c r="B30" s="107" t="s">
        <v>191</v>
      </c>
      <c r="C30" s="28" t="s">
        <v>50</v>
      </c>
      <c r="D30" s="29" t="s">
        <v>72</v>
      </c>
      <c r="E30" s="14">
        <f>VLOOKUP(D30,'Listas desplegables'!$G$4:$H$10,2,FALSE)</f>
        <v>0</v>
      </c>
      <c r="F30" s="93" t="s">
        <v>68</v>
      </c>
      <c r="G30" s="28" t="s">
        <v>80</v>
      </c>
      <c r="H30" s="14">
        <f>VLOOKUP(G30,'Listas desplegables'!$E$52:$G$66,3,FALSE)</f>
        <v>0</v>
      </c>
      <c r="I30" s="14">
        <f>VLOOKUP(G30,'Listas desplegables'!$E$52:$F$66,2,FALSE)</f>
        <v>0</v>
      </c>
      <c r="J30" s="31"/>
      <c r="K30" s="29" t="s">
        <v>58</v>
      </c>
      <c r="L30" s="29" t="s">
        <v>59</v>
      </c>
      <c r="M30" s="30" t="s">
        <v>63</v>
      </c>
      <c r="N30" s="17">
        <f>VLOOKUP(M30,'Listas desplegables'!$A$52:$B$58,2,FALSE)</f>
        <v>0</v>
      </c>
      <c r="O30" s="30" t="s">
        <v>62</v>
      </c>
      <c r="P30" s="27" t="str">
        <f t="shared" si="0"/>
        <v>No aplica</v>
      </c>
      <c r="Q30" s="100"/>
      <c r="R30" s="30"/>
      <c r="S30" s="27"/>
      <c r="T30" s="31" t="s">
        <v>64</v>
      </c>
      <c r="U30" s="101"/>
      <c r="V30" s="43"/>
    </row>
    <row r="31" spans="1:22" ht="144" customHeight="1" x14ac:dyDescent="0.25">
      <c r="A31" s="98"/>
      <c r="B31" s="107" t="s">
        <v>191</v>
      </c>
      <c r="C31" s="28" t="s">
        <v>50</v>
      </c>
      <c r="D31" s="29" t="s">
        <v>72</v>
      </c>
      <c r="E31" s="14">
        <f>VLOOKUP(D31,'Listas desplegables'!$G$4:$H$10,2,FALSE)</f>
        <v>0</v>
      </c>
      <c r="F31" s="93" t="s">
        <v>68</v>
      </c>
      <c r="G31" s="28" t="s">
        <v>80</v>
      </c>
      <c r="H31" s="14">
        <f>VLOOKUP(G31,'Listas desplegables'!$E$52:$G$66,3,FALSE)</f>
        <v>0</v>
      </c>
      <c r="I31" s="14">
        <f>VLOOKUP(G31,'Listas desplegables'!$E$52:$F$66,2,FALSE)</f>
        <v>0</v>
      </c>
      <c r="J31" s="31"/>
      <c r="K31" s="29" t="s">
        <v>58</v>
      </c>
      <c r="L31" s="29" t="s">
        <v>59</v>
      </c>
      <c r="M31" s="30" t="s">
        <v>63</v>
      </c>
      <c r="N31" s="17">
        <f>VLOOKUP(M31,'Listas desplegables'!$A$52:$B$58,2,FALSE)</f>
        <v>0</v>
      </c>
      <c r="O31" s="30" t="s">
        <v>62</v>
      </c>
      <c r="P31" s="27" t="str">
        <f t="shared" si="0"/>
        <v>No aplica</v>
      </c>
      <c r="Q31" s="100"/>
      <c r="R31" s="30"/>
      <c r="S31" s="27"/>
      <c r="T31" s="31" t="s">
        <v>64</v>
      </c>
      <c r="U31" s="101"/>
      <c r="V31" s="43"/>
    </row>
    <row r="32" spans="1:22" ht="144" customHeight="1" x14ac:dyDescent="0.25">
      <c r="A32" s="98"/>
      <c r="B32" s="107" t="s">
        <v>191</v>
      </c>
      <c r="C32" s="28" t="s">
        <v>50</v>
      </c>
      <c r="D32" s="29" t="s">
        <v>72</v>
      </c>
      <c r="E32" s="14">
        <f>VLOOKUP(D32,'Listas desplegables'!$G$4:$H$10,2,FALSE)</f>
        <v>0</v>
      </c>
      <c r="F32" s="93" t="s">
        <v>68</v>
      </c>
      <c r="G32" s="28" t="s">
        <v>80</v>
      </c>
      <c r="H32" s="14">
        <f>VLOOKUP(G32,'Listas desplegables'!$E$52:$G$66,3,FALSE)</f>
        <v>0</v>
      </c>
      <c r="I32" s="14">
        <f>VLOOKUP(G32,'Listas desplegables'!$E$52:$F$66,2,FALSE)</f>
        <v>0</v>
      </c>
      <c r="J32" s="31"/>
      <c r="K32" s="29" t="s">
        <v>58</v>
      </c>
      <c r="L32" s="29" t="s">
        <v>59</v>
      </c>
      <c r="M32" s="30" t="s">
        <v>63</v>
      </c>
      <c r="N32" s="17">
        <f>VLOOKUP(M32,'Listas desplegables'!$A$52:$B$58,2,FALSE)</f>
        <v>0</v>
      </c>
      <c r="O32" s="30" t="s">
        <v>62</v>
      </c>
      <c r="P32" s="27" t="str">
        <f t="shared" si="0"/>
        <v>No aplica</v>
      </c>
      <c r="Q32" s="100"/>
      <c r="R32" s="30"/>
      <c r="S32" s="27"/>
      <c r="T32" s="31" t="s">
        <v>64</v>
      </c>
      <c r="U32" s="101"/>
      <c r="V32" s="43"/>
    </row>
    <row r="33" spans="1:22" ht="144" customHeight="1" x14ac:dyDescent="0.25">
      <c r="A33" s="98"/>
      <c r="B33" s="107" t="s">
        <v>191</v>
      </c>
      <c r="C33" s="28" t="s">
        <v>50</v>
      </c>
      <c r="D33" s="29" t="s">
        <v>72</v>
      </c>
      <c r="E33" s="14">
        <f>VLOOKUP(D33,'Listas desplegables'!$G$4:$H$10,2,FALSE)</f>
        <v>0</v>
      </c>
      <c r="F33" s="93" t="s">
        <v>68</v>
      </c>
      <c r="G33" s="28" t="s">
        <v>80</v>
      </c>
      <c r="H33" s="14">
        <f>VLOOKUP(G33,'Listas desplegables'!$E$52:$G$66,3,FALSE)</f>
        <v>0</v>
      </c>
      <c r="I33" s="14">
        <f>VLOOKUP(G33,'Listas desplegables'!$E$52:$F$66,2,FALSE)</f>
        <v>0</v>
      </c>
      <c r="J33" s="31"/>
      <c r="K33" s="29" t="s">
        <v>58</v>
      </c>
      <c r="L33" s="29" t="s">
        <v>59</v>
      </c>
      <c r="M33" s="30" t="s">
        <v>63</v>
      </c>
      <c r="N33" s="17">
        <f>VLOOKUP(M33,'Listas desplegables'!$A$52:$B$58,2,FALSE)</f>
        <v>0</v>
      </c>
      <c r="O33" s="30" t="s">
        <v>62</v>
      </c>
      <c r="P33" s="27" t="str">
        <f t="shared" si="0"/>
        <v>No aplica</v>
      </c>
      <c r="Q33" s="100"/>
      <c r="R33" s="30"/>
      <c r="S33" s="27"/>
      <c r="T33" s="31" t="s">
        <v>64</v>
      </c>
      <c r="U33" s="101"/>
      <c r="V33" s="43"/>
    </row>
    <row r="34" spans="1:22" ht="144" customHeight="1" x14ac:dyDescent="0.25">
      <c r="A34" s="98"/>
      <c r="B34" s="107" t="s">
        <v>191</v>
      </c>
      <c r="C34" s="28" t="s">
        <v>50</v>
      </c>
      <c r="D34" s="29" t="s">
        <v>72</v>
      </c>
      <c r="E34" s="14">
        <f>VLOOKUP(D34,'Listas desplegables'!$G$4:$H$10,2,FALSE)</f>
        <v>0</v>
      </c>
      <c r="F34" s="93" t="s">
        <v>68</v>
      </c>
      <c r="G34" s="28" t="s">
        <v>80</v>
      </c>
      <c r="H34" s="14">
        <f>VLOOKUP(G34,'Listas desplegables'!$E$52:$G$66,3,FALSE)</f>
        <v>0</v>
      </c>
      <c r="I34" s="14">
        <f>VLOOKUP(G34,'Listas desplegables'!$E$52:$F$66,2,FALSE)</f>
        <v>0</v>
      </c>
      <c r="J34" s="31"/>
      <c r="K34" s="29" t="s">
        <v>58</v>
      </c>
      <c r="L34" s="29" t="s">
        <v>59</v>
      </c>
      <c r="M34" s="30" t="s">
        <v>63</v>
      </c>
      <c r="N34" s="17">
        <f>VLOOKUP(M34,'Listas desplegables'!$A$52:$B$58,2,FALSE)</f>
        <v>0</v>
      </c>
      <c r="O34" s="30" t="s">
        <v>62</v>
      </c>
      <c r="P34" s="27" t="str">
        <f t="shared" si="0"/>
        <v>No aplica</v>
      </c>
      <c r="Q34" s="100"/>
      <c r="R34" s="30"/>
      <c r="S34" s="27"/>
      <c r="T34" s="31" t="s">
        <v>64</v>
      </c>
      <c r="U34" s="101"/>
      <c r="V34" s="43"/>
    </row>
    <row r="35" spans="1:22" ht="144" customHeight="1" x14ac:dyDescent="0.25">
      <c r="A35" s="98"/>
      <c r="B35" s="107" t="s">
        <v>191</v>
      </c>
      <c r="C35" s="28" t="s">
        <v>50</v>
      </c>
      <c r="D35" s="29" t="s">
        <v>72</v>
      </c>
      <c r="E35" s="14">
        <f>VLOOKUP(D35,'Listas desplegables'!$G$4:$H$10,2,FALSE)</f>
        <v>0</v>
      </c>
      <c r="F35" s="93" t="s">
        <v>68</v>
      </c>
      <c r="G35" s="28" t="s">
        <v>80</v>
      </c>
      <c r="H35" s="14">
        <f>VLOOKUP(G35,'Listas desplegables'!$E$52:$G$66,3,FALSE)</f>
        <v>0</v>
      </c>
      <c r="I35" s="14">
        <f>VLOOKUP(G35,'Listas desplegables'!$E$52:$F$66,2,FALSE)</f>
        <v>0</v>
      </c>
      <c r="J35" s="31"/>
      <c r="K35" s="29" t="s">
        <v>58</v>
      </c>
      <c r="L35" s="29" t="s">
        <v>59</v>
      </c>
      <c r="M35" s="30" t="s">
        <v>63</v>
      </c>
      <c r="N35" s="17">
        <f>VLOOKUP(M35,'Listas desplegables'!$A$52:$B$58,2,FALSE)</f>
        <v>0</v>
      </c>
      <c r="O35" s="30" t="s">
        <v>62</v>
      </c>
      <c r="P35" s="27" t="str">
        <f t="shared" si="0"/>
        <v>No aplica</v>
      </c>
      <c r="Q35" s="100"/>
      <c r="R35" s="30"/>
      <c r="S35" s="27"/>
      <c r="T35" s="31" t="s">
        <v>64</v>
      </c>
      <c r="U35" s="101"/>
      <c r="V35" s="43"/>
    </row>
    <row r="36" spans="1:22" ht="144" customHeight="1" x14ac:dyDescent="0.25">
      <c r="A36" s="98"/>
      <c r="B36" s="107" t="s">
        <v>191</v>
      </c>
      <c r="C36" s="28" t="s">
        <v>50</v>
      </c>
      <c r="D36" s="29" t="s">
        <v>72</v>
      </c>
      <c r="E36" s="14">
        <f>VLOOKUP(D36,'Listas desplegables'!$G$4:$H$10,2,FALSE)</f>
        <v>0</v>
      </c>
      <c r="F36" s="93" t="s">
        <v>68</v>
      </c>
      <c r="G36" s="28" t="s">
        <v>80</v>
      </c>
      <c r="H36" s="14">
        <f>VLOOKUP(G36,'Listas desplegables'!$E$52:$G$66,3,FALSE)</f>
        <v>0</v>
      </c>
      <c r="I36" s="14">
        <f>VLOOKUP(G36,'Listas desplegables'!$E$52:$F$66,2,FALSE)</f>
        <v>0</v>
      </c>
      <c r="J36" s="31"/>
      <c r="K36" s="29" t="s">
        <v>58</v>
      </c>
      <c r="L36" s="29" t="s">
        <v>59</v>
      </c>
      <c r="M36" s="30" t="s">
        <v>63</v>
      </c>
      <c r="N36" s="17">
        <f>VLOOKUP(M36,'Listas desplegables'!$A$52:$B$58,2,FALSE)</f>
        <v>0</v>
      </c>
      <c r="O36" s="30" t="s">
        <v>62</v>
      </c>
      <c r="P36" s="27" t="str">
        <f t="shared" si="0"/>
        <v>No aplica</v>
      </c>
      <c r="Q36" s="100"/>
      <c r="R36" s="30"/>
      <c r="S36" s="27"/>
      <c r="T36" s="31" t="s">
        <v>64</v>
      </c>
      <c r="U36" s="101"/>
      <c r="V36" s="43"/>
    </row>
    <row r="37" spans="1:22" ht="144" customHeight="1" x14ac:dyDescent="0.25">
      <c r="A37" s="98"/>
      <c r="B37" s="107" t="s">
        <v>191</v>
      </c>
      <c r="C37" s="28" t="s">
        <v>50</v>
      </c>
      <c r="D37" s="29" t="s">
        <v>72</v>
      </c>
      <c r="E37" s="14">
        <f>VLOOKUP(D37,'Listas desplegables'!$G$4:$H$10,2,FALSE)</f>
        <v>0</v>
      </c>
      <c r="F37" s="93" t="s">
        <v>68</v>
      </c>
      <c r="G37" s="28" t="s">
        <v>80</v>
      </c>
      <c r="H37" s="14">
        <f>VLOOKUP(G37,'Listas desplegables'!$E$52:$G$66,3,FALSE)</f>
        <v>0</v>
      </c>
      <c r="I37" s="14">
        <f>VLOOKUP(G37,'Listas desplegables'!$E$52:$F$66,2,FALSE)</f>
        <v>0</v>
      </c>
      <c r="J37" s="31"/>
      <c r="K37" s="29" t="s">
        <v>58</v>
      </c>
      <c r="L37" s="29" t="s">
        <v>59</v>
      </c>
      <c r="M37" s="30" t="s">
        <v>63</v>
      </c>
      <c r="N37" s="17">
        <f>VLOOKUP(M37,'Listas desplegables'!$A$52:$B$58,2,FALSE)</f>
        <v>0</v>
      </c>
      <c r="O37" s="30" t="s">
        <v>62</v>
      </c>
      <c r="P37" s="27" t="str">
        <f t="shared" si="0"/>
        <v>No aplica</v>
      </c>
      <c r="Q37" s="100"/>
      <c r="R37" s="30"/>
      <c r="S37" s="27"/>
      <c r="T37" s="31" t="s">
        <v>64</v>
      </c>
      <c r="U37" s="101"/>
      <c r="V37" s="43"/>
    </row>
    <row r="38" spans="1:22" ht="144" customHeight="1" x14ac:dyDescent="0.25">
      <c r="A38" s="98"/>
      <c r="B38" s="107" t="s">
        <v>191</v>
      </c>
      <c r="C38" s="28" t="s">
        <v>50</v>
      </c>
      <c r="D38" s="29" t="s">
        <v>72</v>
      </c>
      <c r="E38" s="14">
        <f>VLOOKUP(D38,'Listas desplegables'!$G$4:$H$10,2,FALSE)</f>
        <v>0</v>
      </c>
      <c r="F38" s="93" t="s">
        <v>68</v>
      </c>
      <c r="G38" s="28" t="s">
        <v>80</v>
      </c>
      <c r="H38" s="14">
        <f>VLOOKUP(G38,'Listas desplegables'!$E$52:$G$66,3,FALSE)</f>
        <v>0</v>
      </c>
      <c r="I38" s="14">
        <f>VLOOKUP(G38,'Listas desplegables'!$E$52:$F$66,2,FALSE)</f>
        <v>0</v>
      </c>
      <c r="J38" s="31"/>
      <c r="K38" s="29" t="s">
        <v>58</v>
      </c>
      <c r="L38" s="29" t="s">
        <v>59</v>
      </c>
      <c r="M38" s="30" t="s">
        <v>63</v>
      </c>
      <c r="N38" s="17">
        <f>VLOOKUP(M38,'Listas desplegables'!$A$52:$B$58,2,FALSE)</f>
        <v>0</v>
      </c>
      <c r="O38" s="30" t="s">
        <v>62</v>
      </c>
      <c r="P38" s="27" t="str">
        <f t="shared" si="0"/>
        <v>No aplica</v>
      </c>
      <c r="Q38" s="100"/>
      <c r="R38" s="30"/>
      <c r="S38" s="27"/>
      <c r="T38" s="31" t="s">
        <v>64</v>
      </c>
      <c r="U38" s="101"/>
      <c r="V38" s="43"/>
    </row>
    <row r="39" spans="1:22" ht="144" customHeight="1" x14ac:dyDescent="0.25">
      <c r="A39" s="98"/>
      <c r="B39" s="107" t="s">
        <v>191</v>
      </c>
      <c r="C39" s="28" t="s">
        <v>50</v>
      </c>
      <c r="D39" s="29" t="s">
        <v>72</v>
      </c>
      <c r="E39" s="14">
        <f>VLOOKUP(D39,'Listas desplegables'!$G$4:$H$10,2,FALSE)</f>
        <v>0</v>
      </c>
      <c r="F39" s="93" t="s">
        <v>68</v>
      </c>
      <c r="G39" s="28" t="s">
        <v>80</v>
      </c>
      <c r="H39" s="14">
        <f>VLOOKUP(G39,'Listas desplegables'!$E$52:$G$66,3,FALSE)</f>
        <v>0</v>
      </c>
      <c r="I39" s="14">
        <f>VLOOKUP(G39,'Listas desplegables'!$E$52:$F$66,2,FALSE)</f>
        <v>0</v>
      </c>
      <c r="J39" s="31"/>
      <c r="K39" s="29" t="s">
        <v>58</v>
      </c>
      <c r="L39" s="29" t="s">
        <v>59</v>
      </c>
      <c r="M39" s="30" t="s">
        <v>63</v>
      </c>
      <c r="N39" s="17">
        <f>VLOOKUP(M39,'Listas desplegables'!$A$52:$B$58,2,FALSE)</f>
        <v>0</v>
      </c>
      <c r="O39" s="30" t="s">
        <v>62</v>
      </c>
      <c r="P39" s="27" t="str">
        <f t="shared" si="0"/>
        <v>No aplica</v>
      </c>
      <c r="Q39" s="100"/>
      <c r="R39" s="30"/>
      <c r="S39" s="27"/>
      <c r="T39" s="31" t="s">
        <v>64</v>
      </c>
      <c r="U39" s="101"/>
      <c r="V39" s="43"/>
    </row>
    <row r="40" spans="1:22" ht="144" customHeight="1" x14ac:dyDescent="0.25">
      <c r="A40" s="98"/>
      <c r="B40" s="107" t="s">
        <v>191</v>
      </c>
      <c r="C40" s="28" t="s">
        <v>50</v>
      </c>
      <c r="D40" s="29" t="s">
        <v>72</v>
      </c>
      <c r="E40" s="14">
        <f>VLOOKUP(D40,'Listas desplegables'!$G$4:$H$10,2,FALSE)</f>
        <v>0</v>
      </c>
      <c r="F40" s="93" t="s">
        <v>68</v>
      </c>
      <c r="G40" s="28" t="s">
        <v>80</v>
      </c>
      <c r="H40" s="14">
        <f>VLOOKUP(G40,'Listas desplegables'!$E$52:$G$66,3,FALSE)</f>
        <v>0</v>
      </c>
      <c r="I40" s="14">
        <f>VLOOKUP(G40,'Listas desplegables'!$E$52:$F$66,2,FALSE)</f>
        <v>0</v>
      </c>
      <c r="J40" s="31"/>
      <c r="K40" s="29" t="s">
        <v>58</v>
      </c>
      <c r="L40" s="29" t="s">
        <v>59</v>
      </c>
      <c r="M40" s="30" t="s">
        <v>63</v>
      </c>
      <c r="N40" s="17">
        <f>VLOOKUP(M40,'Listas desplegables'!$A$52:$B$58,2,FALSE)</f>
        <v>0</v>
      </c>
      <c r="O40" s="30" t="s">
        <v>62</v>
      </c>
      <c r="P40" s="27" t="str">
        <f t="shared" si="0"/>
        <v>No aplica</v>
      </c>
      <c r="Q40" s="100"/>
      <c r="R40" s="30"/>
      <c r="S40" s="27"/>
      <c r="T40" s="31" t="s">
        <v>64</v>
      </c>
      <c r="U40" s="101"/>
      <c r="V40" s="43"/>
    </row>
    <row r="41" spans="1:22" ht="144" customHeight="1" x14ac:dyDescent="0.25">
      <c r="A41" s="98"/>
      <c r="B41" s="107" t="s">
        <v>191</v>
      </c>
      <c r="C41" s="28" t="s">
        <v>50</v>
      </c>
      <c r="D41" s="29" t="s">
        <v>72</v>
      </c>
      <c r="E41" s="14">
        <f>VLOOKUP(D41,'Listas desplegables'!$G$4:$H$10,2,FALSE)</f>
        <v>0</v>
      </c>
      <c r="F41" s="93" t="s">
        <v>68</v>
      </c>
      <c r="G41" s="28" t="s">
        <v>80</v>
      </c>
      <c r="H41" s="14">
        <f>VLOOKUP(G41,'Listas desplegables'!$E$52:$G$66,3,FALSE)</f>
        <v>0</v>
      </c>
      <c r="I41" s="14">
        <f>VLOOKUP(G41,'Listas desplegables'!$E$52:$F$66,2,FALSE)</f>
        <v>0</v>
      </c>
      <c r="J41" s="31"/>
      <c r="K41" s="29" t="s">
        <v>58</v>
      </c>
      <c r="L41" s="29" t="s">
        <v>59</v>
      </c>
      <c r="M41" s="30" t="s">
        <v>63</v>
      </c>
      <c r="N41" s="17">
        <f>VLOOKUP(M41,'Listas desplegables'!$A$52:$B$58,2,FALSE)</f>
        <v>0</v>
      </c>
      <c r="O41" s="30" t="s">
        <v>62</v>
      </c>
      <c r="P41" s="27" t="str">
        <f t="shared" si="0"/>
        <v>No aplica</v>
      </c>
      <c r="Q41" s="100"/>
      <c r="R41" s="30"/>
      <c r="S41" s="27"/>
      <c r="T41" s="31" t="s">
        <v>64</v>
      </c>
      <c r="U41" s="101"/>
      <c r="V41" s="43"/>
    </row>
    <row r="42" spans="1:22" ht="144" customHeight="1" x14ac:dyDescent="0.25">
      <c r="A42" s="98"/>
      <c r="B42" s="107" t="s">
        <v>191</v>
      </c>
      <c r="C42" s="28" t="s">
        <v>50</v>
      </c>
      <c r="D42" s="29" t="s">
        <v>72</v>
      </c>
      <c r="E42" s="14">
        <f>VLOOKUP(D42,'Listas desplegables'!$G$4:$H$10,2,FALSE)</f>
        <v>0</v>
      </c>
      <c r="F42" s="93" t="s">
        <v>68</v>
      </c>
      <c r="G42" s="28" t="s">
        <v>80</v>
      </c>
      <c r="H42" s="14">
        <f>VLOOKUP(G42,'Listas desplegables'!$E$52:$G$66,3,FALSE)</f>
        <v>0</v>
      </c>
      <c r="I42" s="14">
        <f>VLOOKUP(G42,'Listas desplegables'!$E$52:$F$66,2,FALSE)</f>
        <v>0</v>
      </c>
      <c r="J42" s="31"/>
      <c r="K42" s="29" t="s">
        <v>58</v>
      </c>
      <c r="L42" s="29" t="s">
        <v>59</v>
      </c>
      <c r="M42" s="30" t="s">
        <v>63</v>
      </c>
      <c r="N42" s="17">
        <f>VLOOKUP(M42,'Listas desplegables'!$A$52:$B$58,2,FALSE)</f>
        <v>0</v>
      </c>
      <c r="O42" s="30" t="s">
        <v>62</v>
      </c>
      <c r="P42" s="27" t="str">
        <f t="shared" si="0"/>
        <v>No aplica</v>
      </c>
      <c r="Q42" s="100"/>
      <c r="R42" s="30"/>
      <c r="S42" s="27"/>
      <c r="T42" s="31" t="s">
        <v>64</v>
      </c>
      <c r="U42" s="101"/>
      <c r="V42" s="43"/>
    </row>
    <row r="43" spans="1:22" ht="144" customHeight="1" x14ac:dyDescent="0.25">
      <c r="A43" s="98"/>
      <c r="B43" s="107" t="s">
        <v>191</v>
      </c>
      <c r="C43" s="28" t="s">
        <v>50</v>
      </c>
      <c r="D43" s="29" t="s">
        <v>72</v>
      </c>
      <c r="E43" s="14">
        <f>VLOOKUP(D43,'Listas desplegables'!$G$4:$H$10,2,FALSE)</f>
        <v>0</v>
      </c>
      <c r="F43" s="93" t="s">
        <v>68</v>
      </c>
      <c r="G43" s="28" t="s">
        <v>80</v>
      </c>
      <c r="H43" s="14">
        <f>VLOOKUP(G43,'Listas desplegables'!$E$52:$G$66,3,FALSE)</f>
        <v>0</v>
      </c>
      <c r="I43" s="14">
        <f>VLOOKUP(G43,'Listas desplegables'!$E$52:$F$66,2,FALSE)</f>
        <v>0</v>
      </c>
      <c r="J43" s="31"/>
      <c r="K43" s="29" t="s">
        <v>58</v>
      </c>
      <c r="L43" s="29" t="s">
        <v>59</v>
      </c>
      <c r="M43" s="30" t="s">
        <v>63</v>
      </c>
      <c r="N43" s="17">
        <f>VLOOKUP(M43,'Listas desplegables'!$A$52:$B$58,2,FALSE)</f>
        <v>0</v>
      </c>
      <c r="O43" s="30" t="s">
        <v>62</v>
      </c>
      <c r="P43" s="27" t="str">
        <f t="shared" si="0"/>
        <v>No aplica</v>
      </c>
      <c r="Q43" s="100"/>
      <c r="R43" s="30"/>
      <c r="S43" s="27"/>
      <c r="T43" s="31" t="s">
        <v>64</v>
      </c>
      <c r="U43" s="101"/>
      <c r="V43" s="43"/>
    </row>
    <row r="44" spans="1:22" ht="144" customHeight="1" x14ac:dyDescent="0.25">
      <c r="A44" s="98"/>
      <c r="B44" s="107" t="s">
        <v>191</v>
      </c>
      <c r="C44" s="28" t="s">
        <v>50</v>
      </c>
      <c r="D44" s="29" t="s">
        <v>72</v>
      </c>
      <c r="E44" s="14">
        <f>VLOOKUP(D44,'Listas desplegables'!$G$4:$H$10,2,FALSE)</f>
        <v>0</v>
      </c>
      <c r="F44" s="93" t="s">
        <v>68</v>
      </c>
      <c r="G44" s="28" t="s">
        <v>80</v>
      </c>
      <c r="H44" s="14">
        <f>VLOOKUP(G44,'Listas desplegables'!$E$52:$G$66,3,FALSE)</f>
        <v>0</v>
      </c>
      <c r="I44" s="14">
        <f>VLOOKUP(G44,'Listas desplegables'!$E$52:$F$66,2,FALSE)</f>
        <v>0</v>
      </c>
      <c r="J44" s="31"/>
      <c r="K44" s="29" t="s">
        <v>58</v>
      </c>
      <c r="L44" s="29" t="s">
        <v>59</v>
      </c>
      <c r="M44" s="30" t="s">
        <v>63</v>
      </c>
      <c r="N44" s="17">
        <f>VLOOKUP(M44,'Listas desplegables'!$A$52:$B$58,2,FALSE)</f>
        <v>0</v>
      </c>
      <c r="O44" s="30" t="s">
        <v>62</v>
      </c>
      <c r="P44" s="27" t="str">
        <f t="shared" si="0"/>
        <v>No aplica</v>
      </c>
      <c r="Q44" s="100"/>
      <c r="R44" s="30"/>
      <c r="S44" s="27"/>
      <c r="T44" s="31" t="s">
        <v>64</v>
      </c>
      <c r="U44" s="101"/>
      <c r="V44" s="43"/>
    </row>
    <row r="45" spans="1:22" ht="144" customHeight="1" x14ac:dyDescent="0.25">
      <c r="A45" s="98"/>
      <c r="B45" s="107" t="s">
        <v>191</v>
      </c>
      <c r="C45" s="28" t="s">
        <v>50</v>
      </c>
      <c r="D45" s="29" t="s">
        <v>72</v>
      </c>
      <c r="E45" s="14">
        <f>VLOOKUP(D45,'Listas desplegables'!$G$4:$H$10,2,FALSE)</f>
        <v>0</v>
      </c>
      <c r="F45" s="93" t="s">
        <v>68</v>
      </c>
      <c r="G45" s="28" t="s">
        <v>80</v>
      </c>
      <c r="H45" s="14">
        <f>VLOOKUP(G45,'Listas desplegables'!$E$52:$G$66,3,FALSE)</f>
        <v>0</v>
      </c>
      <c r="I45" s="14">
        <f>VLOOKUP(G45,'Listas desplegables'!$E$52:$F$66,2,FALSE)</f>
        <v>0</v>
      </c>
      <c r="J45" s="31"/>
      <c r="K45" s="29" t="s">
        <v>58</v>
      </c>
      <c r="L45" s="29" t="s">
        <v>59</v>
      </c>
      <c r="M45" s="30" t="s">
        <v>63</v>
      </c>
      <c r="N45" s="17">
        <f>VLOOKUP(M45,'Listas desplegables'!$A$52:$B$58,2,FALSE)</f>
        <v>0</v>
      </c>
      <c r="O45" s="30" t="s">
        <v>62</v>
      </c>
      <c r="P45" s="27" t="str">
        <f t="shared" si="0"/>
        <v>No aplica</v>
      </c>
      <c r="Q45" s="100"/>
      <c r="R45" s="30"/>
      <c r="S45" s="27"/>
      <c r="T45" s="31" t="s">
        <v>64</v>
      </c>
      <c r="U45" s="101"/>
      <c r="V45" s="43"/>
    </row>
    <row r="46" spans="1:22" ht="144" customHeight="1" x14ac:dyDescent="0.25">
      <c r="A46" s="98"/>
      <c r="B46" s="107" t="s">
        <v>191</v>
      </c>
      <c r="C46" s="28" t="s">
        <v>50</v>
      </c>
      <c r="D46" s="29" t="s">
        <v>72</v>
      </c>
      <c r="E46" s="14">
        <f>VLOOKUP(D46,'Listas desplegables'!$G$4:$H$10,2,FALSE)</f>
        <v>0</v>
      </c>
      <c r="F46" s="93" t="s">
        <v>68</v>
      </c>
      <c r="G46" s="28" t="s">
        <v>80</v>
      </c>
      <c r="H46" s="14">
        <f>VLOOKUP(G46,'Listas desplegables'!$E$52:$G$66,3,FALSE)</f>
        <v>0</v>
      </c>
      <c r="I46" s="14">
        <f>VLOOKUP(G46,'Listas desplegables'!$E$52:$F$66,2,FALSE)</f>
        <v>0</v>
      </c>
      <c r="J46" s="31"/>
      <c r="K46" s="29" t="s">
        <v>58</v>
      </c>
      <c r="L46" s="29" t="s">
        <v>59</v>
      </c>
      <c r="M46" s="30" t="s">
        <v>63</v>
      </c>
      <c r="N46" s="17">
        <f>VLOOKUP(M46,'Listas desplegables'!$A$52:$B$58,2,FALSE)</f>
        <v>0</v>
      </c>
      <c r="O46" s="30" t="s">
        <v>62</v>
      </c>
      <c r="P46" s="27" t="str">
        <f t="shared" si="0"/>
        <v>No aplica</v>
      </c>
      <c r="Q46" s="100"/>
      <c r="R46" s="30"/>
      <c r="S46" s="27"/>
      <c r="T46" s="31" t="s">
        <v>64</v>
      </c>
      <c r="U46" s="101"/>
      <c r="V46" s="43"/>
    </row>
    <row r="47" spans="1:22" ht="144" customHeight="1" x14ac:dyDescent="0.25">
      <c r="A47" s="98"/>
      <c r="B47" s="107" t="s">
        <v>191</v>
      </c>
      <c r="C47" s="28" t="s">
        <v>50</v>
      </c>
      <c r="D47" s="29" t="s">
        <v>72</v>
      </c>
      <c r="E47" s="14">
        <f>VLOOKUP(D47,'Listas desplegables'!$G$4:$H$10,2,FALSE)</f>
        <v>0</v>
      </c>
      <c r="F47" s="93" t="s">
        <v>68</v>
      </c>
      <c r="G47" s="28" t="s">
        <v>80</v>
      </c>
      <c r="H47" s="14">
        <f>VLOOKUP(G47,'Listas desplegables'!$E$52:$G$66,3,FALSE)</f>
        <v>0</v>
      </c>
      <c r="I47" s="14">
        <f>VLOOKUP(G47,'Listas desplegables'!$E$52:$F$66,2,FALSE)</f>
        <v>0</v>
      </c>
      <c r="J47" s="31"/>
      <c r="K47" s="29" t="s">
        <v>58</v>
      </c>
      <c r="L47" s="29" t="s">
        <v>59</v>
      </c>
      <c r="M47" s="30" t="s">
        <v>63</v>
      </c>
      <c r="N47" s="17">
        <f>VLOOKUP(M47,'Listas desplegables'!$A$52:$B$58,2,FALSE)</f>
        <v>0</v>
      </c>
      <c r="O47" s="30" t="s">
        <v>62</v>
      </c>
      <c r="P47" s="27" t="str">
        <f t="shared" si="0"/>
        <v>No aplica</v>
      </c>
      <c r="Q47" s="100"/>
      <c r="R47" s="30"/>
      <c r="S47" s="27"/>
      <c r="T47" s="31" t="s">
        <v>64</v>
      </c>
      <c r="U47" s="101"/>
      <c r="V47" s="43"/>
    </row>
    <row r="48" spans="1:22" ht="144" customHeight="1" x14ac:dyDescent="0.25">
      <c r="A48" s="98"/>
      <c r="B48" s="107" t="s">
        <v>191</v>
      </c>
      <c r="C48" s="28" t="s">
        <v>50</v>
      </c>
      <c r="D48" s="29" t="s">
        <v>72</v>
      </c>
      <c r="E48" s="14">
        <f>VLOOKUP(D48,'Listas desplegables'!$G$4:$H$10,2,FALSE)</f>
        <v>0</v>
      </c>
      <c r="F48" s="93" t="s">
        <v>68</v>
      </c>
      <c r="G48" s="28" t="s">
        <v>80</v>
      </c>
      <c r="H48" s="14">
        <f>VLOOKUP(G48,'Listas desplegables'!$E$52:$G$66,3,FALSE)</f>
        <v>0</v>
      </c>
      <c r="I48" s="14">
        <f>VLOOKUP(G48,'Listas desplegables'!$E$52:$F$66,2,FALSE)</f>
        <v>0</v>
      </c>
      <c r="J48" s="31"/>
      <c r="K48" s="29" t="s">
        <v>58</v>
      </c>
      <c r="L48" s="29" t="s">
        <v>59</v>
      </c>
      <c r="M48" s="30" t="s">
        <v>63</v>
      </c>
      <c r="N48" s="17">
        <f>VLOOKUP(M48,'Listas desplegables'!$A$52:$B$58,2,FALSE)</f>
        <v>0</v>
      </c>
      <c r="O48" s="30" t="s">
        <v>62</v>
      </c>
      <c r="P48" s="27" t="str">
        <f t="shared" si="0"/>
        <v>No aplica</v>
      </c>
      <c r="Q48" s="100"/>
      <c r="R48" s="30"/>
      <c r="S48" s="27"/>
      <c r="T48" s="31" t="s">
        <v>64</v>
      </c>
      <c r="U48" s="101"/>
      <c r="V48" s="43"/>
    </row>
    <row r="49" spans="1:22" ht="144" customHeight="1" x14ac:dyDescent="0.25">
      <c r="A49" s="98"/>
      <c r="B49" s="107" t="s">
        <v>191</v>
      </c>
      <c r="C49" s="28" t="s">
        <v>50</v>
      </c>
      <c r="D49" s="29" t="s">
        <v>72</v>
      </c>
      <c r="E49" s="14">
        <f>VLOOKUP(D49,'Listas desplegables'!$G$4:$H$10,2,FALSE)</f>
        <v>0</v>
      </c>
      <c r="F49" s="93" t="s">
        <v>68</v>
      </c>
      <c r="G49" s="28" t="s">
        <v>80</v>
      </c>
      <c r="H49" s="14">
        <f>VLOOKUP(G49,'Listas desplegables'!$E$52:$G$66,3,FALSE)</f>
        <v>0</v>
      </c>
      <c r="I49" s="14">
        <f>VLOOKUP(G49,'Listas desplegables'!$E$52:$F$66,2,FALSE)</f>
        <v>0</v>
      </c>
      <c r="J49" s="31"/>
      <c r="K49" s="29" t="s">
        <v>58</v>
      </c>
      <c r="L49" s="29" t="s">
        <v>59</v>
      </c>
      <c r="M49" s="30" t="s">
        <v>63</v>
      </c>
      <c r="N49" s="17">
        <f>VLOOKUP(M49,'Listas desplegables'!$A$52:$B$58,2,FALSE)</f>
        <v>0</v>
      </c>
      <c r="O49" s="30" t="s">
        <v>62</v>
      </c>
      <c r="P49" s="27" t="str">
        <f t="shared" si="0"/>
        <v>No aplica</v>
      </c>
      <c r="Q49" s="100"/>
      <c r="R49" s="30"/>
      <c r="S49" s="27"/>
      <c r="T49" s="31" t="s">
        <v>64</v>
      </c>
      <c r="U49" s="101"/>
      <c r="V49" s="43"/>
    </row>
    <row r="50" spans="1:22" ht="144" customHeight="1" x14ac:dyDescent="0.25">
      <c r="A50" s="98"/>
      <c r="B50" s="107" t="s">
        <v>191</v>
      </c>
      <c r="C50" s="28" t="s">
        <v>50</v>
      </c>
      <c r="D50" s="29" t="s">
        <v>72</v>
      </c>
      <c r="E50" s="14">
        <f>VLOOKUP(D50,'Listas desplegables'!$G$4:$H$10,2,FALSE)</f>
        <v>0</v>
      </c>
      <c r="F50" s="93" t="s">
        <v>68</v>
      </c>
      <c r="G50" s="28" t="s">
        <v>80</v>
      </c>
      <c r="H50" s="14">
        <f>VLOOKUP(G50,'Listas desplegables'!$E$52:$G$66,3,FALSE)</f>
        <v>0</v>
      </c>
      <c r="I50" s="14">
        <f>VLOOKUP(G50,'Listas desplegables'!$E$52:$F$66,2,FALSE)</f>
        <v>0</v>
      </c>
      <c r="J50" s="31"/>
      <c r="K50" s="29" t="s">
        <v>58</v>
      </c>
      <c r="L50" s="29" t="s">
        <v>59</v>
      </c>
      <c r="M50" s="30" t="s">
        <v>63</v>
      </c>
      <c r="N50" s="17">
        <f>VLOOKUP(M50,'Listas desplegables'!$A$52:$B$58,2,FALSE)</f>
        <v>0</v>
      </c>
      <c r="O50" s="30" t="s">
        <v>62</v>
      </c>
      <c r="P50" s="27" t="str">
        <f t="shared" si="0"/>
        <v>No aplica</v>
      </c>
      <c r="Q50" s="100"/>
      <c r="R50" s="30"/>
      <c r="S50" s="27"/>
      <c r="T50" s="31" t="s">
        <v>64</v>
      </c>
      <c r="U50" s="101"/>
      <c r="V50" s="43"/>
    </row>
    <row r="51" spans="1:22" ht="144" customHeight="1" x14ac:dyDescent="0.25">
      <c r="A51" s="98"/>
      <c r="B51" s="107" t="s">
        <v>191</v>
      </c>
      <c r="C51" s="28" t="s">
        <v>50</v>
      </c>
      <c r="D51" s="29" t="s">
        <v>72</v>
      </c>
      <c r="E51" s="14">
        <f>VLOOKUP(D51,'Listas desplegables'!$G$4:$H$10,2,FALSE)</f>
        <v>0</v>
      </c>
      <c r="F51" s="93" t="s">
        <v>68</v>
      </c>
      <c r="G51" s="28" t="s">
        <v>80</v>
      </c>
      <c r="H51" s="14">
        <f>VLOOKUP(G51,'Listas desplegables'!$E$52:$G$66,3,FALSE)</f>
        <v>0</v>
      </c>
      <c r="I51" s="14">
        <f>VLOOKUP(G51,'Listas desplegables'!$E$52:$F$66,2,FALSE)</f>
        <v>0</v>
      </c>
      <c r="J51" s="31"/>
      <c r="K51" s="29" t="s">
        <v>58</v>
      </c>
      <c r="L51" s="29" t="s">
        <v>59</v>
      </c>
      <c r="M51" s="30" t="s">
        <v>63</v>
      </c>
      <c r="N51" s="17">
        <f>VLOOKUP(M51,'Listas desplegables'!$A$52:$B$58,2,FALSE)</f>
        <v>0</v>
      </c>
      <c r="O51" s="30" t="s">
        <v>62</v>
      </c>
      <c r="P51" s="27" t="str">
        <f t="shared" si="0"/>
        <v>No aplica</v>
      </c>
      <c r="Q51" s="100"/>
      <c r="R51" s="30"/>
      <c r="S51" s="27"/>
      <c r="T51" s="31" t="s">
        <v>64</v>
      </c>
      <c r="U51" s="101"/>
      <c r="V51" s="43"/>
    </row>
    <row r="52" spans="1:22" ht="144" customHeight="1" x14ac:dyDescent="0.25">
      <c r="A52" s="98"/>
      <c r="B52" s="107" t="s">
        <v>191</v>
      </c>
      <c r="C52" s="28" t="s">
        <v>50</v>
      </c>
      <c r="D52" s="29" t="s">
        <v>72</v>
      </c>
      <c r="E52" s="14">
        <f>VLOOKUP(D52,'Listas desplegables'!$G$4:$H$10,2,FALSE)</f>
        <v>0</v>
      </c>
      <c r="F52" s="93" t="s">
        <v>68</v>
      </c>
      <c r="G52" s="28" t="s">
        <v>80</v>
      </c>
      <c r="H52" s="14">
        <f>VLOOKUP(G52,'Listas desplegables'!$E$52:$G$66,3,FALSE)</f>
        <v>0</v>
      </c>
      <c r="I52" s="14">
        <f>VLOOKUP(G52,'Listas desplegables'!$E$52:$F$66,2,FALSE)</f>
        <v>0</v>
      </c>
      <c r="J52" s="31"/>
      <c r="K52" s="29" t="s">
        <v>58</v>
      </c>
      <c r="L52" s="29" t="s">
        <v>59</v>
      </c>
      <c r="M52" s="30" t="s">
        <v>63</v>
      </c>
      <c r="N52" s="17">
        <f>VLOOKUP(M52,'Listas desplegables'!$A$52:$B$58,2,FALSE)</f>
        <v>0</v>
      </c>
      <c r="O52" s="30" t="s">
        <v>62</v>
      </c>
      <c r="P52" s="27" t="str">
        <f t="shared" si="0"/>
        <v>No aplica</v>
      </c>
      <c r="Q52" s="100"/>
      <c r="R52" s="30"/>
      <c r="S52" s="27"/>
      <c r="T52" s="31" t="s">
        <v>64</v>
      </c>
      <c r="U52" s="101"/>
      <c r="V52" s="43"/>
    </row>
    <row r="53" spans="1:22" ht="144" customHeight="1" x14ac:dyDescent="0.25">
      <c r="A53" s="98"/>
      <c r="B53" s="107" t="s">
        <v>191</v>
      </c>
      <c r="C53" s="28" t="s">
        <v>50</v>
      </c>
      <c r="D53" s="29" t="s">
        <v>72</v>
      </c>
      <c r="E53" s="14">
        <f>VLOOKUP(D53,'Listas desplegables'!$G$4:$H$10,2,FALSE)</f>
        <v>0</v>
      </c>
      <c r="F53" s="93" t="s">
        <v>68</v>
      </c>
      <c r="G53" s="28" t="s">
        <v>80</v>
      </c>
      <c r="H53" s="14">
        <f>VLOOKUP(G53,'Listas desplegables'!$E$52:$G$66,3,FALSE)</f>
        <v>0</v>
      </c>
      <c r="I53" s="14">
        <f>VLOOKUP(G53,'Listas desplegables'!$E$52:$F$66,2,FALSE)</f>
        <v>0</v>
      </c>
      <c r="J53" s="31"/>
      <c r="K53" s="29" t="s">
        <v>58</v>
      </c>
      <c r="L53" s="29" t="s">
        <v>59</v>
      </c>
      <c r="M53" s="30" t="s">
        <v>63</v>
      </c>
      <c r="N53" s="17">
        <f>VLOOKUP(M53,'Listas desplegables'!$A$52:$B$58,2,FALSE)</f>
        <v>0</v>
      </c>
      <c r="O53" s="30" t="s">
        <v>62</v>
      </c>
      <c r="P53" s="27" t="str">
        <f t="shared" si="0"/>
        <v>No aplica</v>
      </c>
      <c r="Q53" s="100"/>
      <c r="R53" s="30"/>
      <c r="S53" s="27"/>
      <c r="T53" s="31" t="s">
        <v>64</v>
      </c>
      <c r="U53" s="101"/>
      <c r="V53" s="43"/>
    </row>
    <row r="54" spans="1:22" ht="144" customHeight="1" x14ac:dyDescent="0.25">
      <c r="A54" s="98"/>
      <c r="B54" s="107" t="s">
        <v>191</v>
      </c>
      <c r="C54" s="28" t="s">
        <v>50</v>
      </c>
      <c r="D54" s="29" t="s">
        <v>72</v>
      </c>
      <c r="E54" s="14">
        <f>VLOOKUP(D54,'Listas desplegables'!$G$4:$H$10,2,FALSE)</f>
        <v>0</v>
      </c>
      <c r="F54" s="93" t="s">
        <v>68</v>
      </c>
      <c r="G54" s="28" t="s">
        <v>80</v>
      </c>
      <c r="H54" s="14">
        <f>VLOOKUP(G54,'Listas desplegables'!$E$52:$G$66,3,FALSE)</f>
        <v>0</v>
      </c>
      <c r="I54" s="14">
        <f>VLOOKUP(G54,'Listas desplegables'!$E$52:$F$66,2,FALSE)</f>
        <v>0</v>
      </c>
      <c r="J54" s="31"/>
      <c r="K54" s="29" t="s">
        <v>58</v>
      </c>
      <c r="L54" s="29" t="s">
        <v>59</v>
      </c>
      <c r="M54" s="30" t="s">
        <v>63</v>
      </c>
      <c r="N54" s="17">
        <f>VLOOKUP(M54,'Listas desplegables'!$A$52:$B$58,2,FALSE)</f>
        <v>0</v>
      </c>
      <c r="O54" s="30" t="s">
        <v>62</v>
      </c>
      <c r="P54" s="27" t="str">
        <f t="shared" si="0"/>
        <v>No aplica</v>
      </c>
      <c r="Q54" s="100"/>
      <c r="R54" s="30"/>
      <c r="S54" s="27"/>
      <c r="T54" s="31" t="s">
        <v>64</v>
      </c>
      <c r="U54" s="101"/>
      <c r="V54" s="43"/>
    </row>
    <row r="55" spans="1:22" ht="144" customHeight="1" x14ac:dyDescent="0.25">
      <c r="A55" s="98"/>
      <c r="B55" s="107" t="s">
        <v>191</v>
      </c>
      <c r="C55" s="28" t="s">
        <v>50</v>
      </c>
      <c r="D55" s="29" t="s">
        <v>72</v>
      </c>
      <c r="E55" s="14">
        <f>VLOOKUP(D55,'Listas desplegables'!$G$4:$H$10,2,FALSE)</f>
        <v>0</v>
      </c>
      <c r="F55" s="93" t="s">
        <v>68</v>
      </c>
      <c r="G55" s="28" t="s">
        <v>80</v>
      </c>
      <c r="H55" s="14">
        <f>VLOOKUP(G55,'Listas desplegables'!$E$52:$G$66,3,FALSE)</f>
        <v>0</v>
      </c>
      <c r="I55" s="14">
        <f>VLOOKUP(G55,'Listas desplegables'!$E$52:$F$66,2,FALSE)</f>
        <v>0</v>
      </c>
      <c r="J55" s="31"/>
      <c r="K55" s="29" t="s">
        <v>58</v>
      </c>
      <c r="L55" s="29" t="s">
        <v>59</v>
      </c>
      <c r="M55" s="30" t="s">
        <v>63</v>
      </c>
      <c r="N55" s="17">
        <f>VLOOKUP(M55,'Listas desplegables'!$A$52:$B$58,2,FALSE)</f>
        <v>0</v>
      </c>
      <c r="O55" s="30" t="s">
        <v>62</v>
      </c>
      <c r="P55" s="27" t="str">
        <f t="shared" si="0"/>
        <v>No aplica</v>
      </c>
      <c r="Q55" s="100"/>
      <c r="R55" s="30"/>
      <c r="S55" s="27"/>
      <c r="T55" s="31" t="s">
        <v>64</v>
      </c>
      <c r="U55" s="101"/>
      <c r="V55" s="43"/>
    </row>
    <row r="56" spans="1:22" ht="144" customHeight="1" x14ac:dyDescent="0.25">
      <c r="A56" s="98"/>
      <c r="B56" s="107" t="s">
        <v>191</v>
      </c>
      <c r="C56" s="28" t="s">
        <v>50</v>
      </c>
      <c r="D56" s="29" t="s">
        <v>72</v>
      </c>
      <c r="E56" s="14">
        <f>VLOOKUP(D56,'Listas desplegables'!$G$4:$H$10,2,FALSE)</f>
        <v>0</v>
      </c>
      <c r="F56" s="93" t="s">
        <v>68</v>
      </c>
      <c r="G56" s="28" t="s">
        <v>80</v>
      </c>
      <c r="H56" s="14">
        <f>VLOOKUP(G56,'Listas desplegables'!$E$52:$G$66,3,FALSE)</f>
        <v>0</v>
      </c>
      <c r="I56" s="14">
        <f>VLOOKUP(G56,'Listas desplegables'!$E$52:$F$66,2,FALSE)</f>
        <v>0</v>
      </c>
      <c r="J56" s="31"/>
      <c r="K56" s="29" t="s">
        <v>58</v>
      </c>
      <c r="L56" s="29" t="s">
        <v>59</v>
      </c>
      <c r="M56" s="30" t="s">
        <v>63</v>
      </c>
      <c r="N56" s="17">
        <f>VLOOKUP(M56,'Listas desplegables'!$A$52:$B$58,2,FALSE)</f>
        <v>0</v>
      </c>
      <c r="O56" s="30" t="s">
        <v>62</v>
      </c>
      <c r="P56" s="27" t="str">
        <f t="shared" si="0"/>
        <v>No aplica</v>
      </c>
      <c r="Q56" s="100"/>
      <c r="R56" s="30"/>
      <c r="S56" s="27"/>
      <c r="T56" s="31" t="s">
        <v>64</v>
      </c>
      <c r="U56" s="101"/>
      <c r="V56" s="43"/>
    </row>
    <row r="57" spans="1:22" ht="144" customHeight="1" x14ac:dyDescent="0.25">
      <c r="A57" s="98"/>
      <c r="B57" s="107" t="s">
        <v>191</v>
      </c>
      <c r="C57" s="28" t="s">
        <v>50</v>
      </c>
      <c r="D57" s="29" t="s">
        <v>72</v>
      </c>
      <c r="E57" s="14">
        <f>VLOOKUP(D57,'Listas desplegables'!$G$4:$H$10,2,FALSE)</f>
        <v>0</v>
      </c>
      <c r="F57" s="93" t="s">
        <v>68</v>
      </c>
      <c r="G57" s="28" t="s">
        <v>80</v>
      </c>
      <c r="H57" s="14">
        <f>VLOOKUP(G57,'Listas desplegables'!$E$52:$G$66,3,FALSE)</f>
        <v>0</v>
      </c>
      <c r="I57" s="14">
        <f>VLOOKUP(G57,'Listas desplegables'!$E$52:$F$66,2,FALSE)</f>
        <v>0</v>
      </c>
      <c r="J57" s="31"/>
      <c r="K57" s="29" t="s">
        <v>58</v>
      </c>
      <c r="L57" s="29" t="s">
        <v>59</v>
      </c>
      <c r="M57" s="30" t="s">
        <v>63</v>
      </c>
      <c r="N57" s="17">
        <f>VLOOKUP(M57,'Listas desplegables'!$A$52:$B$58,2,FALSE)</f>
        <v>0</v>
      </c>
      <c r="O57" s="30" t="s">
        <v>62</v>
      </c>
      <c r="P57" s="27" t="str">
        <f t="shared" si="0"/>
        <v>No aplica</v>
      </c>
      <c r="Q57" s="100"/>
      <c r="R57" s="30"/>
      <c r="S57" s="27"/>
      <c r="T57" s="31" t="s">
        <v>64</v>
      </c>
      <c r="U57" s="101"/>
      <c r="V57" s="43"/>
    </row>
    <row r="58" spans="1:22" ht="144" customHeight="1" x14ac:dyDescent="0.25">
      <c r="A58" s="98"/>
      <c r="B58" s="107" t="s">
        <v>191</v>
      </c>
      <c r="C58" s="28" t="s">
        <v>50</v>
      </c>
      <c r="D58" s="29" t="s">
        <v>72</v>
      </c>
      <c r="E58" s="14">
        <f>VLOOKUP(D58,'Listas desplegables'!$G$4:$H$10,2,FALSE)</f>
        <v>0</v>
      </c>
      <c r="F58" s="93" t="s">
        <v>68</v>
      </c>
      <c r="G58" s="28" t="s">
        <v>80</v>
      </c>
      <c r="H58" s="14">
        <f>VLOOKUP(G58,'Listas desplegables'!$E$52:$G$66,3,FALSE)</f>
        <v>0</v>
      </c>
      <c r="I58" s="14">
        <f>VLOOKUP(G58,'Listas desplegables'!$E$52:$F$66,2,FALSE)</f>
        <v>0</v>
      </c>
      <c r="J58" s="31"/>
      <c r="K58" s="29" t="s">
        <v>58</v>
      </c>
      <c r="L58" s="29" t="s">
        <v>59</v>
      </c>
      <c r="M58" s="30" t="s">
        <v>63</v>
      </c>
      <c r="N58" s="17">
        <f>VLOOKUP(M58,'Listas desplegables'!$A$52:$B$58,2,FALSE)</f>
        <v>0</v>
      </c>
      <c r="O58" s="30" t="s">
        <v>62</v>
      </c>
      <c r="P58" s="27" t="str">
        <f t="shared" si="0"/>
        <v>No aplica</v>
      </c>
      <c r="Q58" s="100"/>
      <c r="R58" s="30"/>
      <c r="S58" s="27"/>
      <c r="T58" s="31" t="s">
        <v>64</v>
      </c>
      <c r="U58" s="101"/>
      <c r="V58" s="43"/>
    </row>
    <row r="59" spans="1:22" ht="144" customHeight="1" x14ac:dyDescent="0.25">
      <c r="A59" s="98"/>
      <c r="B59" s="107" t="s">
        <v>191</v>
      </c>
      <c r="C59" s="28" t="s">
        <v>50</v>
      </c>
      <c r="D59" s="29" t="s">
        <v>72</v>
      </c>
      <c r="E59" s="14">
        <f>VLOOKUP(D59,'Listas desplegables'!$G$4:$H$10,2,FALSE)</f>
        <v>0</v>
      </c>
      <c r="F59" s="93" t="s">
        <v>68</v>
      </c>
      <c r="G59" s="28" t="s">
        <v>80</v>
      </c>
      <c r="H59" s="14">
        <f>VLOOKUP(G59,'Listas desplegables'!$E$52:$G$66,3,FALSE)</f>
        <v>0</v>
      </c>
      <c r="I59" s="14">
        <f>VLOOKUP(G59,'Listas desplegables'!$E$52:$F$66,2,FALSE)</f>
        <v>0</v>
      </c>
      <c r="J59" s="31"/>
      <c r="K59" s="29" t="s">
        <v>58</v>
      </c>
      <c r="L59" s="29" t="s">
        <v>59</v>
      </c>
      <c r="M59" s="30" t="s">
        <v>63</v>
      </c>
      <c r="N59" s="17">
        <f>VLOOKUP(M59,'Listas desplegables'!$A$52:$B$58,2,FALSE)</f>
        <v>0</v>
      </c>
      <c r="O59" s="30" t="s">
        <v>62</v>
      </c>
      <c r="P59" s="27" t="str">
        <f t="shared" si="0"/>
        <v>No aplica</v>
      </c>
      <c r="Q59" s="100"/>
      <c r="R59" s="30"/>
      <c r="S59" s="27"/>
      <c r="T59" s="31" t="s">
        <v>64</v>
      </c>
      <c r="U59" s="101"/>
      <c r="V59" s="43"/>
    </row>
    <row r="60" spans="1:22" ht="144" customHeight="1" x14ac:dyDescent="0.25">
      <c r="A60" s="98"/>
      <c r="B60" s="107" t="s">
        <v>191</v>
      </c>
      <c r="C60" s="28" t="s">
        <v>50</v>
      </c>
      <c r="D60" s="29" t="s">
        <v>72</v>
      </c>
      <c r="E60" s="14">
        <f>VLOOKUP(D60,'Listas desplegables'!$G$4:$H$10,2,FALSE)</f>
        <v>0</v>
      </c>
      <c r="F60" s="93" t="s">
        <v>68</v>
      </c>
      <c r="G60" s="28" t="s">
        <v>80</v>
      </c>
      <c r="H60" s="14">
        <f>VLOOKUP(G60,'Listas desplegables'!$E$52:$G$66,3,FALSE)</f>
        <v>0</v>
      </c>
      <c r="I60" s="14">
        <f>VLOOKUP(G60,'Listas desplegables'!$E$52:$F$66,2,FALSE)</f>
        <v>0</v>
      </c>
      <c r="J60" s="31"/>
      <c r="K60" s="29" t="s">
        <v>58</v>
      </c>
      <c r="L60" s="29" t="s">
        <v>59</v>
      </c>
      <c r="M60" s="30" t="s">
        <v>63</v>
      </c>
      <c r="N60" s="17">
        <f>VLOOKUP(M60,'Listas desplegables'!$A$52:$B$58,2,FALSE)</f>
        <v>0</v>
      </c>
      <c r="O60" s="30" t="s">
        <v>62</v>
      </c>
      <c r="P60" s="27" t="str">
        <f t="shared" si="0"/>
        <v>No aplica</v>
      </c>
      <c r="Q60" s="100"/>
      <c r="R60" s="30"/>
      <c r="S60" s="27"/>
      <c r="T60" s="31" t="s">
        <v>64</v>
      </c>
      <c r="U60" s="101"/>
      <c r="V60" s="43"/>
    </row>
    <row r="61" spans="1:22" ht="144" customHeight="1" x14ac:dyDescent="0.25">
      <c r="A61" s="98"/>
      <c r="B61" s="107" t="s">
        <v>191</v>
      </c>
      <c r="C61" s="28" t="s">
        <v>50</v>
      </c>
      <c r="D61" s="29" t="s">
        <v>72</v>
      </c>
      <c r="E61" s="14">
        <f>VLOOKUP(D61,'Listas desplegables'!$G$4:$H$10,2,FALSE)</f>
        <v>0</v>
      </c>
      <c r="F61" s="93" t="s">
        <v>68</v>
      </c>
      <c r="G61" s="28" t="s">
        <v>80</v>
      </c>
      <c r="H61" s="14">
        <f>VLOOKUP(G61,'Listas desplegables'!$E$52:$G$66,3,FALSE)</f>
        <v>0</v>
      </c>
      <c r="I61" s="14">
        <f>VLOOKUP(G61,'Listas desplegables'!$E$52:$F$66,2,FALSE)</f>
        <v>0</v>
      </c>
      <c r="J61" s="31"/>
      <c r="K61" s="29" t="s">
        <v>58</v>
      </c>
      <c r="L61" s="29" t="s">
        <v>59</v>
      </c>
      <c r="M61" s="30" t="s">
        <v>63</v>
      </c>
      <c r="N61" s="17">
        <f>VLOOKUP(M61,'Listas desplegables'!$A$52:$B$58,2,FALSE)</f>
        <v>0</v>
      </c>
      <c r="O61" s="30" t="s">
        <v>62</v>
      </c>
      <c r="P61" s="27" t="str">
        <f t="shared" si="0"/>
        <v>No aplica</v>
      </c>
      <c r="Q61" s="100"/>
      <c r="R61" s="30"/>
      <c r="S61" s="27"/>
      <c r="T61" s="31" t="s">
        <v>64</v>
      </c>
      <c r="U61" s="101"/>
      <c r="V61" s="43"/>
    </row>
    <row r="62" spans="1:22" ht="144" customHeight="1" x14ac:dyDescent="0.25">
      <c r="A62" s="98"/>
      <c r="B62" s="107" t="s">
        <v>191</v>
      </c>
      <c r="C62" s="28" t="s">
        <v>50</v>
      </c>
      <c r="D62" s="29" t="s">
        <v>72</v>
      </c>
      <c r="E62" s="14">
        <f>VLOOKUP(D62,'Listas desplegables'!$G$4:$H$10,2,FALSE)</f>
        <v>0</v>
      </c>
      <c r="F62" s="93" t="s">
        <v>68</v>
      </c>
      <c r="G62" s="28" t="s">
        <v>80</v>
      </c>
      <c r="H62" s="14">
        <f>VLOOKUP(G62,'Listas desplegables'!$E$52:$G$66,3,FALSE)</f>
        <v>0</v>
      </c>
      <c r="I62" s="14">
        <f>VLOOKUP(G62,'Listas desplegables'!$E$52:$F$66,2,FALSE)</f>
        <v>0</v>
      </c>
      <c r="J62" s="31"/>
      <c r="K62" s="29" t="s">
        <v>58</v>
      </c>
      <c r="L62" s="29" t="s">
        <v>59</v>
      </c>
      <c r="M62" s="30" t="s">
        <v>63</v>
      </c>
      <c r="N62" s="17">
        <f>VLOOKUP(M62,'Listas desplegables'!$A$52:$B$58,2,FALSE)</f>
        <v>0</v>
      </c>
      <c r="O62" s="30" t="s">
        <v>62</v>
      </c>
      <c r="P62" s="27" t="str">
        <f t="shared" si="0"/>
        <v>No aplica</v>
      </c>
      <c r="Q62" s="100"/>
      <c r="R62" s="30"/>
      <c r="S62" s="27"/>
      <c r="T62" s="31" t="s">
        <v>64</v>
      </c>
      <c r="U62" s="101"/>
      <c r="V62" s="43"/>
    </row>
    <row r="63" spans="1:22" ht="144" customHeight="1" x14ac:dyDescent="0.25">
      <c r="A63" s="98"/>
      <c r="B63" s="107" t="s">
        <v>191</v>
      </c>
      <c r="C63" s="28" t="s">
        <v>50</v>
      </c>
      <c r="D63" s="29" t="s">
        <v>72</v>
      </c>
      <c r="E63" s="14">
        <f>VLOOKUP(D63,'Listas desplegables'!$G$4:$H$10,2,FALSE)</f>
        <v>0</v>
      </c>
      <c r="F63" s="93" t="s">
        <v>68</v>
      </c>
      <c r="G63" s="28" t="s">
        <v>80</v>
      </c>
      <c r="H63" s="14">
        <f>VLOOKUP(G63,'Listas desplegables'!$E$52:$G$66,3,FALSE)</f>
        <v>0</v>
      </c>
      <c r="I63" s="14">
        <f>VLOOKUP(G63,'Listas desplegables'!$E$52:$F$66,2,FALSE)</f>
        <v>0</v>
      </c>
      <c r="J63" s="31"/>
      <c r="K63" s="29" t="s">
        <v>58</v>
      </c>
      <c r="L63" s="29" t="s">
        <v>59</v>
      </c>
      <c r="M63" s="30" t="s">
        <v>63</v>
      </c>
      <c r="N63" s="17">
        <f>VLOOKUP(M63,'Listas desplegables'!$A$52:$B$58,2,FALSE)</f>
        <v>0</v>
      </c>
      <c r="O63" s="30" t="s">
        <v>62</v>
      </c>
      <c r="P63" s="27" t="str">
        <f t="shared" si="0"/>
        <v>No aplica</v>
      </c>
      <c r="Q63" s="100"/>
      <c r="R63" s="30"/>
      <c r="S63" s="27"/>
      <c r="T63" s="31" t="s">
        <v>64</v>
      </c>
      <c r="U63" s="101"/>
      <c r="V63" s="43"/>
    </row>
    <row r="64" spans="1:22" ht="144" customHeight="1" x14ac:dyDescent="0.25">
      <c r="A64" s="98"/>
      <c r="B64" s="107" t="s">
        <v>191</v>
      </c>
      <c r="C64" s="28" t="s">
        <v>50</v>
      </c>
      <c r="D64" s="29" t="s">
        <v>72</v>
      </c>
      <c r="E64" s="14">
        <f>VLOOKUP(D64,'Listas desplegables'!$G$4:$H$10,2,FALSE)</f>
        <v>0</v>
      </c>
      <c r="F64" s="93" t="s">
        <v>68</v>
      </c>
      <c r="G64" s="28" t="s">
        <v>80</v>
      </c>
      <c r="H64" s="14">
        <f>VLOOKUP(G64,'Listas desplegables'!$E$52:$G$66,3,FALSE)</f>
        <v>0</v>
      </c>
      <c r="I64" s="14">
        <f>VLOOKUP(G64,'Listas desplegables'!$E$52:$F$66,2,FALSE)</f>
        <v>0</v>
      </c>
      <c r="J64" s="31"/>
      <c r="K64" s="29" t="s">
        <v>58</v>
      </c>
      <c r="L64" s="29" t="s">
        <v>59</v>
      </c>
      <c r="M64" s="30" t="s">
        <v>63</v>
      </c>
      <c r="N64" s="17">
        <f>VLOOKUP(M64,'Listas desplegables'!$A$52:$B$58,2,FALSE)</f>
        <v>0</v>
      </c>
      <c r="O64" s="30" t="s">
        <v>62</v>
      </c>
      <c r="P64" s="27" t="str">
        <f t="shared" si="0"/>
        <v>No aplica</v>
      </c>
      <c r="Q64" s="100"/>
      <c r="R64" s="30"/>
      <c r="S64" s="27"/>
      <c r="T64" s="31" t="s">
        <v>64</v>
      </c>
      <c r="U64" s="101"/>
      <c r="V64" s="43"/>
    </row>
    <row r="65" spans="1:22" ht="144" customHeight="1" x14ac:dyDescent="0.25">
      <c r="A65" s="98"/>
      <c r="B65" s="107" t="s">
        <v>191</v>
      </c>
      <c r="C65" s="28" t="s">
        <v>50</v>
      </c>
      <c r="D65" s="29" t="s">
        <v>72</v>
      </c>
      <c r="E65" s="14">
        <f>VLOOKUP(D65,'Listas desplegables'!$G$4:$H$10,2,FALSE)</f>
        <v>0</v>
      </c>
      <c r="F65" s="93" t="s">
        <v>68</v>
      </c>
      <c r="G65" s="28" t="s">
        <v>80</v>
      </c>
      <c r="H65" s="14">
        <f>VLOOKUP(G65,'Listas desplegables'!$E$52:$G$66,3,FALSE)</f>
        <v>0</v>
      </c>
      <c r="I65" s="14">
        <f>VLOOKUP(G65,'Listas desplegables'!$E$52:$F$66,2,FALSE)</f>
        <v>0</v>
      </c>
      <c r="J65" s="31"/>
      <c r="K65" s="29" t="s">
        <v>58</v>
      </c>
      <c r="L65" s="29" t="s">
        <v>59</v>
      </c>
      <c r="M65" s="30" t="s">
        <v>63</v>
      </c>
      <c r="N65" s="17">
        <f>VLOOKUP(M65,'Listas desplegables'!$A$52:$B$58,2,FALSE)</f>
        <v>0</v>
      </c>
      <c r="O65" s="30" t="s">
        <v>62</v>
      </c>
      <c r="P65" s="27" t="str">
        <f t="shared" si="0"/>
        <v>No aplica</v>
      </c>
      <c r="Q65" s="100"/>
      <c r="R65" s="30"/>
      <c r="S65" s="27"/>
      <c r="T65" s="31" t="s">
        <v>64</v>
      </c>
      <c r="U65" s="101"/>
      <c r="V65" s="43"/>
    </row>
    <row r="66" spans="1:22" ht="144" customHeight="1" x14ac:dyDescent="0.25">
      <c r="A66" s="98"/>
      <c r="B66" s="107" t="s">
        <v>191</v>
      </c>
      <c r="C66" s="28" t="s">
        <v>50</v>
      </c>
      <c r="D66" s="29" t="s">
        <v>72</v>
      </c>
      <c r="E66" s="14">
        <f>VLOOKUP(D66,'Listas desplegables'!$G$4:$H$10,2,FALSE)</f>
        <v>0</v>
      </c>
      <c r="F66" s="93" t="s">
        <v>68</v>
      </c>
      <c r="G66" s="28" t="s">
        <v>80</v>
      </c>
      <c r="H66" s="14">
        <f>VLOOKUP(G66,'Listas desplegables'!$E$52:$G$66,3,FALSE)</f>
        <v>0</v>
      </c>
      <c r="I66" s="14">
        <f>VLOOKUP(G66,'Listas desplegables'!$E$52:$F$66,2,FALSE)</f>
        <v>0</v>
      </c>
      <c r="J66" s="31"/>
      <c r="K66" s="29" t="s">
        <v>58</v>
      </c>
      <c r="L66" s="29" t="s">
        <v>59</v>
      </c>
      <c r="M66" s="30" t="s">
        <v>63</v>
      </c>
      <c r="N66" s="17">
        <f>VLOOKUP(M66,'Listas desplegables'!$A$52:$B$58,2,FALSE)</f>
        <v>0</v>
      </c>
      <c r="O66" s="30" t="s">
        <v>62</v>
      </c>
      <c r="P66" s="27" t="str">
        <f t="shared" si="0"/>
        <v>No aplica</v>
      </c>
      <c r="Q66" s="100"/>
      <c r="R66" s="30"/>
      <c r="S66" s="27"/>
      <c r="T66" s="31" t="s">
        <v>64</v>
      </c>
      <c r="U66" s="101"/>
      <c r="V66" s="43"/>
    </row>
    <row r="67" spans="1:22" ht="144" customHeight="1" x14ac:dyDescent="0.25">
      <c r="A67" s="98"/>
      <c r="B67" s="107" t="s">
        <v>191</v>
      </c>
      <c r="C67" s="28" t="s">
        <v>50</v>
      </c>
      <c r="D67" s="29" t="s">
        <v>72</v>
      </c>
      <c r="E67" s="14">
        <f>VLOOKUP(D67,'Listas desplegables'!$G$4:$H$10,2,FALSE)</f>
        <v>0</v>
      </c>
      <c r="F67" s="93" t="s">
        <v>68</v>
      </c>
      <c r="G67" s="28" t="s">
        <v>80</v>
      </c>
      <c r="H67" s="14">
        <f>VLOOKUP(G67,'Listas desplegables'!$E$52:$G$66,3,FALSE)</f>
        <v>0</v>
      </c>
      <c r="I67" s="14">
        <f>VLOOKUP(G67,'Listas desplegables'!$E$52:$F$66,2,FALSE)</f>
        <v>0</v>
      </c>
      <c r="J67" s="31"/>
      <c r="K67" s="29" t="s">
        <v>58</v>
      </c>
      <c r="L67" s="29" t="s">
        <v>59</v>
      </c>
      <c r="M67" s="30" t="s">
        <v>63</v>
      </c>
      <c r="N67" s="17">
        <f>VLOOKUP(M67,'Listas desplegables'!$A$52:$B$58,2,FALSE)</f>
        <v>0</v>
      </c>
      <c r="O67" s="30" t="s">
        <v>62</v>
      </c>
      <c r="P67" s="27" t="str">
        <f t="shared" si="0"/>
        <v>No aplica</v>
      </c>
      <c r="Q67" s="100"/>
      <c r="R67" s="30"/>
      <c r="S67" s="27"/>
      <c r="T67" s="31" t="s">
        <v>64</v>
      </c>
      <c r="U67" s="101"/>
      <c r="V67" s="43"/>
    </row>
    <row r="68" spans="1:22" ht="144" customHeight="1" x14ac:dyDescent="0.25">
      <c r="A68" s="98"/>
      <c r="B68" s="107" t="s">
        <v>191</v>
      </c>
      <c r="C68" s="28" t="s">
        <v>50</v>
      </c>
      <c r="D68" s="29" t="s">
        <v>72</v>
      </c>
      <c r="E68" s="14">
        <f>VLOOKUP(D68,'Listas desplegables'!$G$4:$H$10,2,FALSE)</f>
        <v>0</v>
      </c>
      <c r="F68" s="93" t="s">
        <v>68</v>
      </c>
      <c r="G68" s="28" t="s">
        <v>80</v>
      </c>
      <c r="H68" s="14">
        <f>VLOOKUP(G68,'Listas desplegables'!$E$52:$G$66,3,FALSE)</f>
        <v>0</v>
      </c>
      <c r="I68" s="14">
        <f>VLOOKUP(G68,'Listas desplegables'!$E$52:$F$66,2,FALSE)</f>
        <v>0</v>
      </c>
      <c r="J68" s="31"/>
      <c r="K68" s="29" t="s">
        <v>58</v>
      </c>
      <c r="L68" s="29" t="s">
        <v>59</v>
      </c>
      <c r="M68" s="30" t="s">
        <v>63</v>
      </c>
      <c r="N68" s="17">
        <f>VLOOKUP(M68,'Listas desplegables'!$A$52:$B$58,2,FALSE)</f>
        <v>0</v>
      </c>
      <c r="O68" s="30" t="s">
        <v>62</v>
      </c>
      <c r="P68" s="27" t="str">
        <f t="shared" si="0"/>
        <v>No aplica</v>
      </c>
      <c r="Q68" s="100"/>
      <c r="R68" s="30"/>
      <c r="S68" s="27"/>
      <c r="T68" s="31" t="s">
        <v>64</v>
      </c>
      <c r="U68" s="101"/>
      <c r="V68" s="43"/>
    </row>
    <row r="69" spans="1:22" ht="144" customHeight="1" x14ac:dyDescent="0.25">
      <c r="A69" s="98"/>
      <c r="B69" s="107" t="s">
        <v>191</v>
      </c>
      <c r="C69" s="28" t="s">
        <v>50</v>
      </c>
      <c r="D69" s="29" t="s">
        <v>72</v>
      </c>
      <c r="E69" s="14">
        <f>VLOOKUP(D69,'Listas desplegables'!$G$4:$H$10,2,FALSE)</f>
        <v>0</v>
      </c>
      <c r="F69" s="93" t="s">
        <v>68</v>
      </c>
      <c r="G69" s="28" t="s">
        <v>80</v>
      </c>
      <c r="H69" s="14">
        <f>VLOOKUP(G69,'Listas desplegables'!$E$52:$G$66,3,FALSE)</f>
        <v>0</v>
      </c>
      <c r="I69" s="14">
        <f>VLOOKUP(G69,'Listas desplegables'!$E$52:$F$66,2,FALSE)</f>
        <v>0</v>
      </c>
      <c r="J69" s="31"/>
      <c r="K69" s="29" t="s">
        <v>58</v>
      </c>
      <c r="L69" s="29" t="s">
        <v>59</v>
      </c>
      <c r="M69" s="30" t="s">
        <v>63</v>
      </c>
      <c r="N69" s="17">
        <f>VLOOKUP(M69,'Listas desplegables'!$A$52:$B$58,2,FALSE)</f>
        <v>0</v>
      </c>
      <c r="O69" s="30" t="s">
        <v>62</v>
      </c>
      <c r="P69" s="27" t="str">
        <f t="shared" si="0"/>
        <v>No aplica</v>
      </c>
      <c r="Q69" s="100"/>
      <c r="R69" s="30"/>
      <c r="S69" s="27"/>
      <c r="T69" s="31" t="s">
        <v>64</v>
      </c>
      <c r="U69" s="101"/>
      <c r="V69" s="43"/>
    </row>
    <row r="70" spans="1:22" ht="144" customHeight="1" x14ac:dyDescent="0.25">
      <c r="A70" s="98"/>
      <c r="B70" s="107" t="s">
        <v>191</v>
      </c>
      <c r="C70" s="28" t="s">
        <v>50</v>
      </c>
      <c r="D70" s="29" t="s">
        <v>72</v>
      </c>
      <c r="E70" s="14">
        <f>VLOOKUP(D70,'Listas desplegables'!$G$4:$H$10,2,FALSE)</f>
        <v>0</v>
      </c>
      <c r="F70" s="93" t="s">
        <v>68</v>
      </c>
      <c r="G70" s="28" t="s">
        <v>80</v>
      </c>
      <c r="H70" s="14">
        <f>VLOOKUP(G70,'Listas desplegables'!$E$52:$G$66,3,FALSE)</f>
        <v>0</v>
      </c>
      <c r="I70" s="14">
        <f>VLOOKUP(G70,'Listas desplegables'!$E$52:$F$66,2,FALSE)</f>
        <v>0</v>
      </c>
      <c r="J70" s="31"/>
      <c r="K70" s="29" t="s">
        <v>58</v>
      </c>
      <c r="L70" s="29" t="s">
        <v>59</v>
      </c>
      <c r="M70" s="30" t="s">
        <v>63</v>
      </c>
      <c r="N70" s="17">
        <f>VLOOKUP(M70,'Listas desplegables'!$A$52:$B$58,2,FALSE)</f>
        <v>0</v>
      </c>
      <c r="O70" s="30" t="s">
        <v>62</v>
      </c>
      <c r="P70" s="27" t="str">
        <f t="shared" si="0"/>
        <v>No aplica</v>
      </c>
      <c r="Q70" s="100"/>
      <c r="R70" s="30"/>
      <c r="S70" s="27"/>
      <c r="T70" s="31" t="s">
        <v>64</v>
      </c>
      <c r="U70" s="101"/>
      <c r="V70" s="43"/>
    </row>
    <row r="71" spans="1:22" ht="144" customHeight="1" x14ac:dyDescent="0.25">
      <c r="A71" s="98"/>
      <c r="B71" s="107" t="s">
        <v>191</v>
      </c>
      <c r="C71" s="28" t="s">
        <v>50</v>
      </c>
      <c r="D71" s="29" t="s">
        <v>72</v>
      </c>
      <c r="E71" s="14">
        <f>VLOOKUP(D71,'Listas desplegables'!$G$4:$H$10,2,FALSE)</f>
        <v>0</v>
      </c>
      <c r="F71" s="93" t="s">
        <v>68</v>
      </c>
      <c r="G71" s="28" t="s">
        <v>80</v>
      </c>
      <c r="H71" s="14">
        <f>VLOOKUP(G71,'Listas desplegables'!$E$52:$G$66,3,FALSE)</f>
        <v>0</v>
      </c>
      <c r="I71" s="14">
        <f>VLOOKUP(G71,'Listas desplegables'!$E$52:$F$66,2,FALSE)</f>
        <v>0</v>
      </c>
      <c r="J71" s="31"/>
      <c r="K71" s="29" t="s">
        <v>58</v>
      </c>
      <c r="L71" s="29" t="s">
        <v>59</v>
      </c>
      <c r="M71" s="30" t="s">
        <v>63</v>
      </c>
      <c r="N71" s="17">
        <f>VLOOKUP(M71,'Listas desplegables'!$A$52:$B$58,2,FALSE)</f>
        <v>0</v>
      </c>
      <c r="O71" s="30" t="s">
        <v>62</v>
      </c>
      <c r="P71" s="27" t="str">
        <f t="shared" si="0"/>
        <v>No aplica</v>
      </c>
      <c r="Q71" s="100"/>
      <c r="R71" s="30"/>
      <c r="S71" s="27"/>
      <c r="T71" s="31" t="s">
        <v>64</v>
      </c>
      <c r="U71" s="101"/>
      <c r="V71" s="43"/>
    </row>
    <row r="72" spans="1:22" ht="144" customHeight="1" x14ac:dyDescent="0.25">
      <c r="A72" s="98"/>
      <c r="B72" s="107" t="s">
        <v>191</v>
      </c>
      <c r="C72" s="28" t="s">
        <v>50</v>
      </c>
      <c r="D72" s="29" t="s">
        <v>72</v>
      </c>
      <c r="E72" s="14">
        <f>VLOOKUP(D72,'Listas desplegables'!$G$4:$H$10,2,FALSE)</f>
        <v>0</v>
      </c>
      <c r="F72" s="93" t="s">
        <v>68</v>
      </c>
      <c r="G72" s="28" t="s">
        <v>80</v>
      </c>
      <c r="H72" s="14">
        <f>VLOOKUP(G72,'Listas desplegables'!$E$52:$G$66,3,FALSE)</f>
        <v>0</v>
      </c>
      <c r="I72" s="14">
        <f>VLOOKUP(G72,'Listas desplegables'!$E$52:$F$66,2,FALSE)</f>
        <v>0</v>
      </c>
      <c r="J72" s="31"/>
      <c r="K72" s="29" t="s">
        <v>58</v>
      </c>
      <c r="L72" s="29" t="s">
        <v>59</v>
      </c>
      <c r="M72" s="30" t="s">
        <v>63</v>
      </c>
      <c r="N72" s="17">
        <f>VLOOKUP(M72,'Listas desplegables'!$A$52:$B$58,2,FALSE)</f>
        <v>0</v>
      </c>
      <c r="O72" s="30" t="s">
        <v>62</v>
      </c>
      <c r="P72" s="27" t="str">
        <f t="shared" si="0"/>
        <v>No aplica</v>
      </c>
      <c r="Q72" s="100"/>
      <c r="R72" s="30"/>
      <c r="S72" s="27"/>
      <c r="T72" s="31" t="s">
        <v>64</v>
      </c>
      <c r="U72" s="101"/>
      <c r="V72" s="43"/>
    </row>
    <row r="73" spans="1:22" ht="144" customHeight="1" x14ac:dyDescent="0.25">
      <c r="A73" s="98"/>
      <c r="B73" s="107" t="s">
        <v>191</v>
      </c>
      <c r="C73" s="28" t="s">
        <v>50</v>
      </c>
      <c r="D73" s="29" t="s">
        <v>72</v>
      </c>
      <c r="E73" s="14">
        <f>VLOOKUP(D73,'Listas desplegables'!$G$4:$H$10,2,FALSE)</f>
        <v>0</v>
      </c>
      <c r="F73" s="93" t="s">
        <v>68</v>
      </c>
      <c r="G73" s="28" t="s">
        <v>80</v>
      </c>
      <c r="H73" s="14">
        <f>VLOOKUP(G73,'Listas desplegables'!$E$52:$G$66,3,FALSE)</f>
        <v>0</v>
      </c>
      <c r="I73" s="14">
        <f>VLOOKUP(G73,'Listas desplegables'!$E$52:$F$66,2,FALSE)</f>
        <v>0</v>
      </c>
      <c r="J73" s="31"/>
      <c r="K73" s="29" t="s">
        <v>58</v>
      </c>
      <c r="L73" s="29" t="s">
        <v>59</v>
      </c>
      <c r="M73" s="30" t="s">
        <v>63</v>
      </c>
      <c r="N73" s="17">
        <f>VLOOKUP(M73,'Listas desplegables'!$A$52:$B$58,2,FALSE)</f>
        <v>0</v>
      </c>
      <c r="O73" s="30" t="s">
        <v>62</v>
      </c>
      <c r="P73" s="27" t="str">
        <f t="shared" si="0"/>
        <v>No aplica</v>
      </c>
      <c r="Q73" s="100"/>
      <c r="R73" s="30"/>
      <c r="S73" s="27"/>
      <c r="T73" s="31" t="s">
        <v>64</v>
      </c>
      <c r="U73" s="101"/>
      <c r="V73" s="43"/>
    </row>
    <row r="74" spans="1:22" ht="144" customHeight="1" x14ac:dyDescent="0.25">
      <c r="A74" s="98"/>
      <c r="B74" s="107" t="s">
        <v>191</v>
      </c>
      <c r="C74" s="28" t="s">
        <v>50</v>
      </c>
      <c r="D74" s="29" t="s">
        <v>72</v>
      </c>
      <c r="E74" s="14">
        <f>VLOOKUP(D74,'Listas desplegables'!$G$4:$H$10,2,FALSE)</f>
        <v>0</v>
      </c>
      <c r="F74" s="93" t="s">
        <v>68</v>
      </c>
      <c r="G74" s="28" t="s">
        <v>80</v>
      </c>
      <c r="H74" s="14">
        <f>VLOOKUP(G74,'Listas desplegables'!$E$52:$G$66,3,FALSE)</f>
        <v>0</v>
      </c>
      <c r="I74" s="14">
        <f>VLOOKUP(G74,'Listas desplegables'!$E$52:$F$66,2,FALSE)</f>
        <v>0</v>
      </c>
      <c r="J74" s="31"/>
      <c r="K74" s="29" t="s">
        <v>58</v>
      </c>
      <c r="L74" s="29" t="s">
        <v>59</v>
      </c>
      <c r="M74" s="30" t="s">
        <v>63</v>
      </c>
      <c r="N74" s="17">
        <f>VLOOKUP(M74,'Listas desplegables'!$A$52:$B$58,2,FALSE)</f>
        <v>0</v>
      </c>
      <c r="O74" s="30" t="s">
        <v>62</v>
      </c>
      <c r="P74" s="27" t="str">
        <f>IF(O74="No aplica","Contratista","No aplica")</f>
        <v>No aplica</v>
      </c>
      <c r="Q74" s="100"/>
      <c r="R74" s="30"/>
      <c r="S74" s="27"/>
      <c r="T74" s="31" t="s">
        <v>64</v>
      </c>
      <c r="U74" s="101"/>
      <c r="V74" s="43"/>
    </row>
  </sheetData>
  <autoFilter ref="K8:L74" xr:uid="{773B5860-77FB-4B7D-9F95-A9F8BE7DB656}"/>
  <dataConsolidate/>
  <mergeCells count="15">
    <mergeCell ref="C6:F6"/>
    <mergeCell ref="R7:U7"/>
    <mergeCell ref="G7:I7"/>
    <mergeCell ref="D7:E7"/>
    <mergeCell ref="K7:P7"/>
    <mergeCell ref="C7:C8"/>
    <mergeCell ref="P3:R3"/>
    <mergeCell ref="L3:O3"/>
    <mergeCell ref="I3:K3"/>
    <mergeCell ref="E3:H3"/>
    <mergeCell ref="B3:D3"/>
    <mergeCell ref="A1:A3"/>
    <mergeCell ref="B2:V2"/>
    <mergeCell ref="B1:V1"/>
    <mergeCell ref="S3:V3"/>
  </mergeCells>
  <conditionalFormatting sqref="M9:M74">
    <cfRule type="containsText" dxfId="91" priority="1283" operator="containsText" text="Desconoce">
      <formula>NOT(ISERROR(SEARCH("Desconoce",M9)))</formula>
    </cfRule>
  </conditionalFormatting>
  <conditionalFormatting sqref="M9:M74">
    <cfRule type="containsText" dxfId="90" priority="1281" operator="containsText" text="Seleccione">
      <formula>NOT(ISERROR(SEARCH("Seleccione",M9)))</formula>
    </cfRule>
  </conditionalFormatting>
  <conditionalFormatting sqref="M9:M74">
    <cfRule type="containsText" dxfId="89" priority="1289" stopIfTrue="1" operator="containsText" text="Experto">
      <formula>NOT(ISERROR(SEARCH("Experto",M9)))</formula>
    </cfRule>
    <cfRule type="containsText" dxfId="88" priority="1291" operator="containsText" text="Competente">
      <formula>NOT(ISERROR(SEARCH("Competente",M9)))</formula>
    </cfRule>
    <cfRule type="containsText" dxfId="87" priority="1292" operator="containsText" text="Aprendiz">
      <formula>NOT(ISERROR(SEARCH("Aprendiz",M9)))</formula>
    </cfRule>
    <cfRule type="containsText" dxfId="45" priority="1293" operator="containsText" text="Novato">
      <formula>NOT(ISERROR(SEARCH("Novato",M9)))</formula>
    </cfRule>
    <cfRule type="containsText" dxfId="44" priority="1294" stopIfTrue="1" operator="containsText" text="Desconoce">
      <formula>NOT(ISERROR(SEARCH("Desconoce",M9)))</formula>
    </cfRule>
    <cfRule type="containsText" dxfId="43" priority="1295" stopIfTrue="1" operator="containsText" text="Seleccione">
      <formula>NOT(ISERROR(SEARCH("Seleccione",M9)))</formula>
    </cfRule>
    <cfRule type="containsText" dxfId="42" priority="1296" stopIfTrue="1" operator="containsText" text="Seleccione">
      <formula>NOT(ISERROR(SEARCH("Seleccione",M9)))</formula>
    </cfRule>
  </conditionalFormatting>
  <conditionalFormatting sqref="F9">
    <cfRule type="containsText" dxfId="86" priority="1245" operator="containsText" text="Seleccione nivel de importancia">
      <formula>NOT(ISERROR(SEARCH("Seleccione nivel de importancia",F9)))</formula>
    </cfRule>
    <cfRule type="containsText" dxfId="85" priority="1267" operator="containsText" text="5. Extremadamente importante">
      <formula>NOT(ISERROR(SEARCH("5. Extremadamente importante",F9)))</formula>
    </cfRule>
    <cfRule type="containsText" dxfId="84" priority="1268" operator="containsText" text="4. Muy importante">
      <formula>NOT(ISERROR(SEARCH("4. Muy importante",F9)))</formula>
    </cfRule>
    <cfRule type="containsText" dxfId="41" priority="1269" operator="containsText" text="3. Importante">
      <formula>NOT(ISERROR(SEARCH("3. Importante",F9)))</formula>
    </cfRule>
    <cfRule type="containsText" dxfId="40" priority="1270" operator="containsText" text="2. Medianamente importante">
      <formula>NOT(ISERROR(SEARCH("2. Medianamente importante",F9)))</formula>
    </cfRule>
    <cfRule type="containsText" dxfId="39" priority="1271" operator="containsText" text="1. Ligeramente importante">
      <formula>NOT(ISERROR(SEARCH("1. Ligeramente importante",F9)))</formula>
    </cfRule>
  </conditionalFormatting>
  <conditionalFormatting sqref="D9">
    <cfRule type="containsText" dxfId="83" priority="1247" operator="containsText" text="Seleccione Objetivo">
      <formula>NOT(ISERROR(SEARCH("Seleccione Objetivo",D9)))</formula>
    </cfRule>
  </conditionalFormatting>
  <conditionalFormatting sqref="K9:K74">
    <cfRule type="containsText" dxfId="82" priority="1244" operator="containsText" text="Seleccione un número">
      <formula>NOT(ISERROR(SEARCH("Seleccione un número",K9)))</formula>
    </cfRule>
  </conditionalFormatting>
  <conditionalFormatting sqref="L9:L74">
    <cfRule type="containsText" dxfId="81" priority="1243" operator="containsText" text="Seleccione unidad de medida de tiempo">
      <formula>NOT(ISERROR(SEARCH("Seleccione unidad de medida de tiempo",L9)))</formula>
    </cfRule>
  </conditionalFormatting>
  <conditionalFormatting sqref="R9:R22">
    <cfRule type="containsText" dxfId="80" priority="1242" operator="containsText" text="Seleccione el medio o registro">
      <formula>NOT(ISERROR(SEARCH("Seleccione el medio o registro",R9)))</formula>
    </cfRule>
  </conditionalFormatting>
  <conditionalFormatting sqref="T9:T19">
    <cfRule type="containsText" dxfId="79" priority="1239" operator="containsText" text="Seleccione un valor">
      <formula>NOT(ISERROR(SEARCH("Seleccione un valor",T9)))</formula>
    </cfRule>
  </conditionalFormatting>
  <conditionalFormatting sqref="G9">
    <cfRule type="containsText" dxfId="78" priority="1229" operator="containsText" text="Seleccione una dependencia">
      <formula>NOT(ISERROR(SEARCH("Seleccione una dependencia",G9)))</formula>
    </cfRule>
  </conditionalFormatting>
  <conditionalFormatting sqref="G9">
    <cfRule type="containsText" dxfId="77" priority="1228" operator="containsText" text="Seleccione un proceso">
      <formula>NOT(ISERROR(SEARCH("Seleccione un proceso",G9)))</formula>
    </cfRule>
  </conditionalFormatting>
  <conditionalFormatting sqref="O9:O74">
    <cfRule type="containsText" dxfId="76" priority="1227" operator="containsText" text="Seleccione tipo de vinculación">
      <formula>NOT(ISERROR(SEARCH("Seleccione tipo de vinculación",O9)))</formula>
    </cfRule>
  </conditionalFormatting>
  <conditionalFormatting sqref="P9">
    <cfRule type="containsText" dxfId="75" priority="1226" operator="containsText" text="Seleccione grado militar">
      <formula>NOT(ISERROR(SEARCH("Seleccione grado militar",P9)))</formula>
    </cfRule>
  </conditionalFormatting>
  <conditionalFormatting sqref="M9:N9 M10:M74">
    <cfRule type="expression" dxfId="74" priority="1539" stopIfTrue="1">
      <formula>#REF!</formula>
    </cfRule>
    <cfRule type="colorScale" priority="1538">
      <colorScale>
        <cfvo type="num" val="#REF!"/>
        <cfvo type="max"/>
        <color rgb="FFFF0000"/>
        <color rgb="FFFFEF9C"/>
      </colorScale>
    </cfRule>
  </conditionalFormatting>
  <conditionalFormatting sqref="C9">
    <cfRule type="containsText" dxfId="73" priority="238" operator="containsText" text="Seleccione ODS">
      <formula>NOT(ISERROR(SEARCH("Seleccione ODS",C9)))</formula>
    </cfRule>
    <cfRule type="containsText" dxfId="72" priority="239" operator="containsText" text="17. Alianzas para lograr los objetivos">
      <formula>NOT(ISERROR(SEARCH("17. Alianzas para lograr los objetivos",C9)))</formula>
    </cfRule>
    <cfRule type="containsText" dxfId="71" priority="240" operator="containsText" text="16. Paz justicia e instituciones sólidas">
      <formula>NOT(ISERROR(SEARCH("16. Paz justicia e instituciones sólidas",C9)))</formula>
    </cfRule>
    <cfRule type="containsText" dxfId="38" priority="241" operator="containsText" text="15. Vida de ecosistemas terrestres">
      <formula>NOT(ISERROR(SEARCH("15. Vida de ecosistemas terrestres",C9)))</formula>
    </cfRule>
    <cfRule type="containsText" dxfId="37" priority="242" operator="containsText" text="14. Vida submarina">
      <formula>NOT(ISERROR(SEARCH("14. Vida submarina",C9)))</formula>
    </cfRule>
    <cfRule type="containsText" dxfId="36" priority="243" operator="containsText" text="13. Acción por el clima">
      <formula>NOT(ISERROR(SEARCH("13. Acción por el clima",C9)))</formula>
    </cfRule>
    <cfRule type="containsText" dxfId="35" priority="244" operator="containsText" text="12. Producción y consumo responsables">
      <formula>NOT(ISERROR(SEARCH("12. Producción y consumo responsables",C9)))</formula>
    </cfRule>
    <cfRule type="containsText" dxfId="34" priority="245" operator="containsText" text="11. Ciudades y comunicades sostenibles">
      <formula>NOT(ISERROR(SEARCH("11. Ciudades y comunicades sostenibles",C9)))</formula>
    </cfRule>
    <cfRule type="containsText" dxfId="33" priority="246" operator="containsText" text="10. Reducción de las desigualdades">
      <formula>NOT(ISERROR(SEARCH("10. Reducción de las desigualdades",C9)))</formula>
    </cfRule>
    <cfRule type="containsText" dxfId="32" priority="247" operator="containsText" text="9. Industria Innovación e infraestructura">
      <formula>NOT(ISERROR(SEARCH("9. Industria Innovación e infraestructura",C9)))</formula>
    </cfRule>
    <cfRule type="containsText" dxfId="31" priority="248" operator="containsText" text="8. Trabajo decente y crecimento económico">
      <formula>NOT(ISERROR(SEARCH("8. Trabajo decente y crecimento económico",C9)))</formula>
    </cfRule>
    <cfRule type="containsText" dxfId="30" priority="249" operator="containsText" text="7. Energía Asequible y no contaminante">
      <formula>NOT(ISERROR(SEARCH("7. Energía Asequible y no contaminante",C9)))</formula>
    </cfRule>
    <cfRule type="containsText" dxfId="29" priority="250" operator="containsText" text="6. Agua limpia y saneamiento">
      <formula>NOT(ISERROR(SEARCH("6. Agua limpia y saneamiento",C9)))</formula>
    </cfRule>
    <cfRule type="containsText" dxfId="28" priority="251" operator="containsText" text="5. Igualdad de género">
      <formula>NOT(ISERROR(SEARCH("5. Igualdad de género",C9)))</formula>
    </cfRule>
    <cfRule type="containsText" dxfId="27" priority="252" operator="containsText" text="4. Educación de calidad">
      <formula>NOT(ISERROR(SEARCH("4. Educación de calidad",C9)))</formula>
    </cfRule>
    <cfRule type="containsText" dxfId="26" priority="253" operator="containsText" text="3. Salud y bienestar">
      <formula>NOT(ISERROR(SEARCH("3. Salud y bienestar",C9)))</formula>
    </cfRule>
    <cfRule type="containsText" dxfId="25" priority="254" operator="containsText" text="2. Hambre cero">
      <formula>NOT(ISERROR(SEARCH("2. Hambre cero",C9)))</formula>
    </cfRule>
    <cfRule type="containsText" dxfId="24" priority="255" operator="containsText" text="1. Fin de la pobreza">
      <formula>NOT(ISERROR(SEARCH("1. Fin de la pobreza",C9)))</formula>
    </cfRule>
  </conditionalFormatting>
  <conditionalFormatting sqref="F39:F74">
    <cfRule type="containsText" dxfId="70" priority="129" operator="containsText" text="Seleccione nivel de importancia">
      <formula>NOT(ISERROR(SEARCH("Seleccione nivel de importancia",F39)))</formula>
    </cfRule>
    <cfRule type="containsText" dxfId="69" priority="131" operator="containsText" text="5. Extremadamente importante">
      <formula>NOT(ISERROR(SEARCH("5. Extremadamente importante",F39)))</formula>
    </cfRule>
    <cfRule type="containsText" dxfId="68" priority="132" operator="containsText" text="4. Muy importante">
      <formula>NOT(ISERROR(SEARCH("4. Muy importante",F39)))</formula>
    </cfRule>
    <cfRule type="containsText" dxfId="23" priority="133" operator="containsText" text="3. Importante">
      <formula>NOT(ISERROR(SEARCH("3. Importante",F39)))</formula>
    </cfRule>
    <cfRule type="containsText" dxfId="22" priority="134" operator="containsText" text="2. Medianamente importante">
      <formula>NOT(ISERROR(SEARCH("2. Medianamente importante",F39)))</formula>
    </cfRule>
    <cfRule type="containsText" dxfId="21" priority="135" operator="containsText" text="1. Ligeramente importante">
      <formula>NOT(ISERROR(SEARCH("1. Ligeramente importante",F39)))</formula>
    </cfRule>
  </conditionalFormatting>
  <conditionalFormatting sqref="D10:D12 D19:D74">
    <cfRule type="containsText" dxfId="67" priority="130" operator="containsText" text="Seleccione Objetivo">
      <formula>NOT(ISERROR(SEARCH("Seleccione Objetivo",D10)))</formula>
    </cfRule>
  </conditionalFormatting>
  <conditionalFormatting sqref="R23:R74">
    <cfRule type="containsText" dxfId="66" priority="126" operator="containsText" text="Seleccione el medio o registro">
      <formula>NOT(ISERROR(SEARCH("Seleccione el medio o registro",R23)))</formula>
    </cfRule>
  </conditionalFormatting>
  <conditionalFormatting sqref="T20:T74">
    <cfRule type="containsText" dxfId="65" priority="125" operator="containsText" text="Seleccione un valor">
      <formula>NOT(ISERROR(SEARCH("Seleccione un valor",T20)))</formula>
    </cfRule>
  </conditionalFormatting>
  <conditionalFormatting sqref="G31:G74">
    <cfRule type="containsText" dxfId="64" priority="124" operator="containsText" text="Seleccione una dependencia">
      <formula>NOT(ISERROR(SEARCH("Seleccione una dependencia",G31)))</formula>
    </cfRule>
  </conditionalFormatting>
  <conditionalFormatting sqref="G31:G74">
    <cfRule type="containsText" dxfId="63" priority="123" operator="containsText" text="Seleccione un proceso">
      <formula>NOT(ISERROR(SEARCH("Seleccione un proceso",G31)))</formula>
    </cfRule>
  </conditionalFormatting>
  <conditionalFormatting sqref="P10:P74">
    <cfRule type="containsText" dxfId="62" priority="121" operator="containsText" text="Seleccione grado militar">
      <formula>NOT(ISERROR(SEARCH("Seleccione grado militar",P10)))</formula>
    </cfRule>
  </conditionalFormatting>
  <conditionalFormatting sqref="N10:N74">
    <cfRule type="expression" dxfId="61" priority="146" stopIfTrue="1">
      <formula>#REF!</formula>
    </cfRule>
    <cfRule type="colorScale" priority="145">
      <colorScale>
        <cfvo type="num" val="#REF!"/>
        <cfvo type="max"/>
        <color rgb="FFFF0000"/>
        <color rgb="FFFFEF9C"/>
      </colorScale>
    </cfRule>
  </conditionalFormatting>
  <conditionalFormatting sqref="B9:B74">
    <cfRule type="containsText" dxfId="60" priority="99" operator="containsText" text="Seleccione la dependencia">
      <formula>NOT(ISERROR(SEARCH("Seleccione la dependencia",B9)))</formula>
    </cfRule>
    <cfRule type="colorScale" priority="100">
      <colorScale>
        <cfvo type="min"/>
        <cfvo type="max"/>
        <color theme="0"/>
        <color theme="0" tint="-0.249977111117893"/>
      </colorScale>
    </cfRule>
  </conditionalFormatting>
  <conditionalFormatting sqref="D13">
    <cfRule type="containsText" dxfId="59" priority="40" operator="containsText" text="Seleccione Objetivo">
      <formula>NOT(ISERROR(SEARCH("Seleccione Objetivo",D13)))</formula>
    </cfRule>
  </conditionalFormatting>
  <conditionalFormatting sqref="D14">
    <cfRule type="containsText" dxfId="58" priority="39" operator="containsText" text="Seleccione Objetivo">
      <formula>NOT(ISERROR(SEARCH("Seleccione Objetivo",D14)))</formula>
    </cfRule>
  </conditionalFormatting>
  <conditionalFormatting sqref="D15">
    <cfRule type="containsText" dxfId="57" priority="38" operator="containsText" text="Seleccione Objetivo">
      <formula>NOT(ISERROR(SEARCH("Seleccione Objetivo",D15)))</formula>
    </cfRule>
  </conditionalFormatting>
  <conditionalFormatting sqref="D16">
    <cfRule type="containsText" dxfId="56" priority="37" operator="containsText" text="Seleccione Objetivo">
      <formula>NOT(ISERROR(SEARCH("Seleccione Objetivo",D16)))</formula>
    </cfRule>
  </conditionalFormatting>
  <conditionalFormatting sqref="D17">
    <cfRule type="containsText" dxfId="55" priority="36" operator="containsText" text="Seleccione Objetivo">
      <formula>NOT(ISERROR(SEARCH("Seleccione Objetivo",D17)))</formula>
    </cfRule>
  </conditionalFormatting>
  <conditionalFormatting sqref="D18">
    <cfRule type="containsText" dxfId="54" priority="35" operator="containsText" text="Seleccione Objetivo">
      <formula>NOT(ISERROR(SEARCH("Seleccione Objetivo",D18)))</formula>
    </cfRule>
  </conditionalFormatting>
  <conditionalFormatting sqref="C10:C74">
    <cfRule type="containsText" dxfId="53" priority="9" operator="containsText" text="Seleccione ODS">
      <formula>NOT(ISERROR(SEARCH("Seleccione ODS",C10)))</formula>
    </cfRule>
    <cfRule type="containsText" dxfId="52" priority="10" operator="containsText" text="17. Alianzas para lograr los objetivos">
      <formula>NOT(ISERROR(SEARCH("17. Alianzas para lograr los objetivos",C10)))</formula>
    </cfRule>
    <cfRule type="containsText" dxfId="51" priority="11" operator="containsText" text="16. Paz justicia e instituciones sólidas">
      <formula>NOT(ISERROR(SEARCH("16. Paz justicia e instituciones sólidas",C10)))</formula>
    </cfRule>
    <cfRule type="containsText" dxfId="20" priority="12" operator="containsText" text="15. Vida de ecosistemas terrestres">
      <formula>NOT(ISERROR(SEARCH("15. Vida de ecosistemas terrestres",C10)))</formula>
    </cfRule>
    <cfRule type="containsText" dxfId="19" priority="13" operator="containsText" text="14. Vida submarina">
      <formula>NOT(ISERROR(SEARCH("14. Vida submarina",C10)))</formula>
    </cfRule>
    <cfRule type="containsText" dxfId="18" priority="14" operator="containsText" text="13. Acción por el clima">
      <formula>NOT(ISERROR(SEARCH("13. Acción por el clima",C10)))</formula>
    </cfRule>
    <cfRule type="containsText" dxfId="17" priority="15" operator="containsText" text="12. Producción y consumo responsables">
      <formula>NOT(ISERROR(SEARCH("12. Producción y consumo responsables",C10)))</formula>
    </cfRule>
    <cfRule type="containsText" dxfId="16" priority="16" operator="containsText" text="11. Ciudades y comunicades sostenibles">
      <formula>NOT(ISERROR(SEARCH("11. Ciudades y comunicades sostenibles",C10)))</formula>
    </cfRule>
    <cfRule type="containsText" dxfId="15" priority="17" operator="containsText" text="10. Reducción de las desigualdades">
      <formula>NOT(ISERROR(SEARCH("10. Reducción de las desigualdades",C10)))</formula>
    </cfRule>
    <cfRule type="containsText" dxfId="14" priority="18" operator="containsText" text="9. Industria Innovación e infraestructura">
      <formula>NOT(ISERROR(SEARCH("9. Industria Innovación e infraestructura",C10)))</formula>
    </cfRule>
    <cfRule type="containsText" dxfId="13" priority="19" operator="containsText" text="8. Trabajo decente y crecimento económico">
      <formula>NOT(ISERROR(SEARCH("8. Trabajo decente y crecimento económico",C10)))</formula>
    </cfRule>
    <cfRule type="containsText" dxfId="12" priority="20" operator="containsText" text="7. Energía Asequible y no contaminante">
      <formula>NOT(ISERROR(SEARCH("7. Energía Asequible y no contaminante",C10)))</formula>
    </cfRule>
    <cfRule type="containsText" dxfId="11" priority="21" operator="containsText" text="6. Agua limpia y saneamiento">
      <formula>NOT(ISERROR(SEARCH("6. Agua limpia y saneamiento",C10)))</formula>
    </cfRule>
    <cfRule type="containsText" dxfId="10" priority="22" operator="containsText" text="5. Igualdad de género">
      <formula>NOT(ISERROR(SEARCH("5. Igualdad de género",C10)))</formula>
    </cfRule>
    <cfRule type="containsText" dxfId="9" priority="23" operator="containsText" text="4. Educación de calidad">
      <formula>NOT(ISERROR(SEARCH("4. Educación de calidad",C10)))</formula>
    </cfRule>
    <cfRule type="containsText" dxfId="8" priority="24" operator="containsText" text="3. Salud y bienestar">
      <formula>NOT(ISERROR(SEARCH("3. Salud y bienestar",C10)))</formula>
    </cfRule>
    <cfRule type="containsText" dxfId="7" priority="25" operator="containsText" text="2. Hambre cero">
      <formula>NOT(ISERROR(SEARCH("2. Hambre cero",C10)))</formula>
    </cfRule>
    <cfRule type="containsText" dxfId="6" priority="26" operator="containsText" text="1. Fin de la pobreza">
      <formula>NOT(ISERROR(SEARCH("1. Fin de la pobreza",C10)))</formula>
    </cfRule>
  </conditionalFormatting>
  <conditionalFormatting sqref="F10:F38">
    <cfRule type="containsText" dxfId="50" priority="3" operator="containsText" text="Seleccione nivel de importancia">
      <formula>NOT(ISERROR(SEARCH("Seleccione nivel de importancia",F10)))</formula>
    </cfRule>
    <cfRule type="containsText" dxfId="49" priority="4" operator="containsText" text="5. Extremadamente importante">
      <formula>NOT(ISERROR(SEARCH("5. Extremadamente importante",F10)))</formula>
    </cfRule>
    <cfRule type="containsText" dxfId="48" priority="5" operator="containsText" text="4. Muy importante">
      <formula>NOT(ISERROR(SEARCH("4. Muy importante",F10)))</formula>
    </cfRule>
    <cfRule type="containsText" dxfId="5" priority="6" operator="containsText" text="3. Importante">
      <formula>NOT(ISERROR(SEARCH("3. Importante",F10)))</formula>
    </cfRule>
    <cfRule type="containsText" dxfId="4" priority="7" operator="containsText" text="2. Medianamente importante">
      <formula>NOT(ISERROR(SEARCH("2. Medianamente importante",F10)))</formula>
    </cfRule>
    <cfRule type="containsText" dxfId="3" priority="8" operator="containsText" text="1. Ligeramente importante">
      <formula>NOT(ISERROR(SEARCH("1. Ligeramente importante",F10)))</formula>
    </cfRule>
  </conditionalFormatting>
  <conditionalFormatting sqref="G10:G30">
    <cfRule type="containsText" dxfId="47" priority="2" operator="containsText" text="Seleccione una dependencia">
      <formula>NOT(ISERROR(SEARCH("Seleccione una dependencia",G10)))</formula>
    </cfRule>
  </conditionalFormatting>
  <conditionalFormatting sqref="G10:G30">
    <cfRule type="containsText" dxfId="46" priority="1" operator="containsText" text="Seleccione un proceso">
      <formula>NOT(ISERROR(SEARCH("Seleccione un proceso",G10)))</formula>
    </cfRule>
  </conditionalFormatting>
  <hyperlinks>
    <hyperlink ref="C7" r:id="rId1" xr:uid="{38DC2340-A8A1-4FDF-AA07-84E574308588}"/>
    <hyperlink ref="D7:E7" r:id="rId2" display="Plan Estratégico Sectorial 2023-2026" xr:uid="{DA870437-06E9-4E54-8B48-0C99D2C82855}"/>
    <hyperlink ref="M8" location="'Calificación nivel conocimiento'!A1" display="Nivel de conocimiento y dominio del tema por funcionario" xr:uid="{60EFF297-E741-4DC3-80C8-218A690E46F4}"/>
  </hyperlinks>
  <pageMargins left="0.70866141732283472" right="0.70866141732283472" top="0.74803149606299213" bottom="0.74803149606299213" header="0.31496062992125984" footer="0.31496062992125984"/>
  <pageSetup scale="16" orientation="landscape" horizontalDpi="300" verticalDpi="300" r:id="rId3"/>
  <headerFooter>
    <oddFooter>&amp;R&amp;26Pág.&amp;P de &amp;N</oddFooter>
  </headerFooter>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7889-1FB4-4FD8-ACCA-CD670FBD9B42}">
  <sheetPr codeName="Hoja6"/>
  <dimension ref="A1:D24"/>
  <sheetViews>
    <sheetView showGridLines="0" zoomScale="85" zoomScaleNormal="85" workbookViewId="0">
      <selection activeCell="D9" sqref="D9"/>
    </sheetView>
  </sheetViews>
  <sheetFormatPr baseColWidth="10" defaultRowHeight="15" x14ac:dyDescent="0.25"/>
  <cols>
    <col min="1" max="1" width="32.28515625" customWidth="1"/>
    <col min="2" max="2" width="101.7109375" customWidth="1"/>
    <col min="3" max="3" width="12.42578125" customWidth="1"/>
    <col min="4" max="4" width="33.7109375" customWidth="1"/>
    <col min="5" max="5" width="27.7109375" customWidth="1"/>
    <col min="6" max="6" width="39.28515625" customWidth="1"/>
  </cols>
  <sheetData>
    <row r="1" spans="1:4" ht="15.75" thickBot="1" x14ac:dyDescent="0.3"/>
    <row r="2" spans="1:4" ht="45.75" thickBot="1" x14ac:dyDescent="0.3">
      <c r="B2" s="138" t="s">
        <v>91</v>
      </c>
      <c r="C2" s="139" t="s">
        <v>92</v>
      </c>
      <c r="D2" s="140" t="s">
        <v>93</v>
      </c>
    </row>
    <row r="3" spans="1:4" ht="15.75" x14ac:dyDescent="0.25">
      <c r="A3" s="172" t="s">
        <v>94</v>
      </c>
      <c r="B3" s="60" t="s">
        <v>95</v>
      </c>
      <c r="C3" s="61">
        <v>0</v>
      </c>
      <c r="D3" s="62"/>
    </row>
    <row r="4" spans="1:4" ht="15.75" x14ac:dyDescent="0.25">
      <c r="A4" s="173"/>
      <c r="B4" s="63" t="s">
        <v>96</v>
      </c>
      <c r="C4" s="64">
        <v>5</v>
      </c>
      <c r="D4" s="65"/>
    </row>
    <row r="5" spans="1:4" ht="16.5" thickBot="1" x14ac:dyDescent="0.3">
      <c r="A5" s="174"/>
      <c r="B5" s="66" t="s">
        <v>97</v>
      </c>
      <c r="C5" s="67">
        <v>10</v>
      </c>
      <c r="D5" s="68"/>
    </row>
    <row r="6" spans="1:4" ht="15.75" x14ac:dyDescent="0.25">
      <c r="A6" s="175" t="s">
        <v>98</v>
      </c>
      <c r="B6" s="69" t="s">
        <v>99</v>
      </c>
      <c r="C6" s="70">
        <v>0</v>
      </c>
      <c r="D6" s="62"/>
    </row>
    <row r="7" spans="1:4" ht="16.5" thickBot="1" x14ac:dyDescent="0.3">
      <c r="A7" s="176"/>
      <c r="B7" s="71" t="s">
        <v>100</v>
      </c>
      <c r="C7" s="72">
        <v>10</v>
      </c>
      <c r="D7" s="68"/>
    </row>
    <row r="8" spans="1:4" ht="31.5" x14ac:dyDescent="0.25">
      <c r="A8" s="177" t="s">
        <v>207</v>
      </c>
      <c r="B8" s="73" t="s">
        <v>101</v>
      </c>
      <c r="C8" s="74">
        <v>0</v>
      </c>
      <c r="D8" s="62"/>
    </row>
    <row r="9" spans="1:4" ht="31.5" x14ac:dyDescent="0.25">
      <c r="A9" s="178"/>
      <c r="B9" s="75" t="s">
        <v>102</v>
      </c>
      <c r="C9" s="76">
        <v>5</v>
      </c>
      <c r="D9" s="65"/>
    </row>
    <row r="10" spans="1:4" ht="48" thickBot="1" x14ac:dyDescent="0.3">
      <c r="A10" s="179"/>
      <c r="B10" s="77" t="s">
        <v>103</v>
      </c>
      <c r="C10" s="78">
        <v>10</v>
      </c>
      <c r="D10" s="68"/>
    </row>
    <row r="11" spans="1:4" ht="31.5" x14ac:dyDescent="0.25">
      <c r="A11" s="180" t="s">
        <v>104</v>
      </c>
      <c r="B11" s="79" t="s">
        <v>105</v>
      </c>
      <c r="C11" s="80">
        <v>0</v>
      </c>
      <c r="D11" s="62"/>
    </row>
    <row r="12" spans="1:4" ht="32.25" thickBot="1" x14ac:dyDescent="0.3">
      <c r="A12" s="181"/>
      <c r="B12" s="81" t="s">
        <v>106</v>
      </c>
      <c r="C12" s="82">
        <v>10</v>
      </c>
      <c r="D12" s="68"/>
    </row>
    <row r="13" spans="1:4" ht="15.75" thickBot="1" x14ac:dyDescent="0.3">
      <c r="B13" s="83"/>
      <c r="C13" s="84" t="s">
        <v>47</v>
      </c>
      <c r="D13" s="85">
        <f>SUM(D3:D12)</f>
        <v>0</v>
      </c>
    </row>
    <row r="14" spans="1:4" ht="15.75" thickBot="1" x14ac:dyDescent="0.3">
      <c r="B14" s="83"/>
      <c r="C14" s="86"/>
    </row>
    <row r="15" spans="1:4" ht="15.75" thickBot="1" x14ac:dyDescent="0.3">
      <c r="A15" s="87" t="s">
        <v>41</v>
      </c>
      <c r="B15" s="88" t="s">
        <v>107</v>
      </c>
      <c r="C15" s="182" t="s">
        <v>108</v>
      </c>
      <c r="D15" s="183"/>
    </row>
    <row r="16" spans="1:4" x14ac:dyDescent="0.25">
      <c r="A16" s="94" t="s">
        <v>9</v>
      </c>
      <c r="B16" s="89" t="s">
        <v>109</v>
      </c>
      <c r="C16" s="184"/>
      <c r="D16" s="185"/>
    </row>
    <row r="17" spans="1:4" x14ac:dyDescent="0.25">
      <c r="A17" s="95" t="s">
        <v>10</v>
      </c>
      <c r="B17" s="90" t="s">
        <v>110</v>
      </c>
      <c r="C17" s="159"/>
      <c r="D17" s="160"/>
    </row>
    <row r="18" spans="1:4" x14ac:dyDescent="0.25">
      <c r="A18" s="96" t="s">
        <v>11</v>
      </c>
      <c r="B18" s="90" t="s">
        <v>111</v>
      </c>
      <c r="C18" s="159"/>
      <c r="D18" s="160"/>
    </row>
    <row r="19" spans="1:4" ht="15.75" thickBot="1" x14ac:dyDescent="0.3">
      <c r="A19" s="41" t="s">
        <v>12</v>
      </c>
      <c r="B19" s="91" t="s">
        <v>112</v>
      </c>
      <c r="C19" s="161"/>
      <c r="D19" s="162"/>
    </row>
    <row r="20" spans="1:4" ht="15.75" thickBot="1" x14ac:dyDescent="0.3"/>
    <row r="21" spans="1:4" x14ac:dyDescent="0.25">
      <c r="A21" s="163" t="s">
        <v>113</v>
      </c>
      <c r="B21" s="164"/>
      <c r="C21" s="164"/>
      <c r="D21" s="165"/>
    </row>
    <row r="22" spans="1:4" x14ac:dyDescent="0.25">
      <c r="A22" s="166"/>
      <c r="B22" s="167"/>
      <c r="C22" s="167"/>
      <c r="D22" s="168"/>
    </row>
    <row r="23" spans="1:4" x14ac:dyDescent="0.25">
      <c r="A23" s="166"/>
      <c r="B23" s="167"/>
      <c r="C23" s="167"/>
      <c r="D23" s="168"/>
    </row>
    <row r="24" spans="1:4" ht="15.75" thickBot="1" x14ac:dyDescent="0.3">
      <c r="A24" s="169"/>
      <c r="B24" s="170"/>
      <c r="C24" s="170"/>
      <c r="D24" s="171"/>
    </row>
  </sheetData>
  <mergeCells count="10">
    <mergeCell ref="C17:D17"/>
    <mergeCell ref="C18:D18"/>
    <mergeCell ref="C19:D19"/>
    <mergeCell ref="A21:D24"/>
    <mergeCell ref="A3:A5"/>
    <mergeCell ref="A6:A7"/>
    <mergeCell ref="A8:A10"/>
    <mergeCell ref="A11:A12"/>
    <mergeCell ref="C15:D15"/>
    <mergeCell ref="C16:D1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771E1-EE95-4B00-8046-23BF0FE8F1C0}">
  <sheetPr codeName="Hoja5"/>
  <dimension ref="A1:V67"/>
  <sheetViews>
    <sheetView showGridLines="0" zoomScale="10" zoomScaleNormal="10" workbookViewId="0">
      <selection activeCell="B56" sqref="B56"/>
    </sheetView>
  </sheetViews>
  <sheetFormatPr baseColWidth="10" defaultRowHeight="15" x14ac:dyDescent="0.25"/>
  <cols>
    <col min="1" max="1" width="50" customWidth="1"/>
    <col min="2" max="2" width="47.42578125" customWidth="1"/>
    <col min="3" max="3" width="5.140625" customWidth="1"/>
    <col min="4" max="4" width="38.7109375" customWidth="1"/>
    <col min="5" max="5" width="30.140625" customWidth="1"/>
    <col min="6" max="6" width="77.7109375" customWidth="1"/>
    <col min="7" max="7" width="18.42578125" customWidth="1"/>
    <col min="8" max="8" width="90.28515625" customWidth="1"/>
    <col min="9" max="9" width="47.7109375" customWidth="1"/>
    <col min="10" max="10" width="37.42578125" customWidth="1"/>
    <col min="11" max="12" width="37" customWidth="1"/>
    <col min="13" max="13" width="35.42578125" customWidth="1"/>
    <col min="14" max="14" width="39.7109375" customWidth="1"/>
    <col min="15" max="15" width="41.28515625" customWidth="1"/>
    <col min="16" max="18" width="39.7109375" customWidth="1"/>
    <col min="19" max="19" width="20.28515625" customWidth="1"/>
    <col min="21" max="21" width="30.42578125" customWidth="1"/>
    <col min="22" max="22" width="44" customWidth="1"/>
  </cols>
  <sheetData>
    <row r="1" spans="1:22" ht="15.75" thickBot="1" x14ac:dyDescent="0.3">
      <c r="I1" s="186" t="s">
        <v>71</v>
      </c>
      <c r="J1" s="186"/>
      <c r="K1" s="186"/>
      <c r="L1" s="186"/>
      <c r="M1" s="186"/>
      <c r="N1" s="186"/>
      <c r="O1" s="46"/>
      <c r="P1" s="46"/>
      <c r="Q1" s="46"/>
      <c r="R1" s="46"/>
    </row>
    <row r="2" spans="1:22" ht="15.75" thickBot="1" x14ac:dyDescent="0.3">
      <c r="D2" s="53" t="s">
        <v>169</v>
      </c>
      <c r="G2" s="49"/>
      <c r="H2" s="49"/>
      <c r="I2" s="190" t="s">
        <v>73</v>
      </c>
      <c r="J2" s="191"/>
      <c r="K2" s="191"/>
      <c r="L2" s="191"/>
      <c r="M2" s="191"/>
      <c r="N2" s="191"/>
      <c r="O2" s="191"/>
      <c r="P2" s="191"/>
      <c r="Q2" s="191"/>
      <c r="R2" s="191"/>
      <c r="S2" s="192"/>
    </row>
    <row r="3" spans="1:22" ht="60.75" thickBot="1" x14ac:dyDescent="0.3">
      <c r="D3" s="12" t="s">
        <v>191</v>
      </c>
      <c r="G3" s="102" t="s">
        <v>78</v>
      </c>
      <c r="H3" s="103"/>
      <c r="I3" s="51" t="s">
        <v>13</v>
      </c>
      <c r="J3" s="51" t="s">
        <v>14</v>
      </c>
      <c r="K3" s="51" t="s">
        <v>15</v>
      </c>
      <c r="L3" s="51" t="s">
        <v>16</v>
      </c>
      <c r="M3" s="51" t="s">
        <v>17</v>
      </c>
      <c r="N3" s="51" t="s">
        <v>18</v>
      </c>
      <c r="O3" s="51" t="s">
        <v>74</v>
      </c>
      <c r="P3" s="51" t="s">
        <v>75</v>
      </c>
      <c r="Q3" s="51" t="s">
        <v>76</v>
      </c>
      <c r="R3" s="51" t="s">
        <v>77</v>
      </c>
      <c r="S3" s="52" t="s">
        <v>70</v>
      </c>
      <c r="U3" s="25" t="s">
        <v>52</v>
      </c>
      <c r="V3" s="25" t="s">
        <v>53</v>
      </c>
    </row>
    <row r="4" spans="1:22" x14ac:dyDescent="0.25">
      <c r="A4" s="53" t="s">
        <v>0</v>
      </c>
      <c r="D4" s="12" t="s">
        <v>170</v>
      </c>
      <c r="G4" s="104" t="s">
        <v>72</v>
      </c>
      <c r="H4" s="36"/>
      <c r="I4" s="1"/>
      <c r="J4" s="1"/>
      <c r="K4" s="1"/>
      <c r="L4" s="1"/>
      <c r="M4" s="1"/>
      <c r="N4" s="1"/>
      <c r="O4" s="1"/>
      <c r="P4" s="1"/>
      <c r="Q4" s="1"/>
      <c r="R4" s="1"/>
      <c r="S4" s="47"/>
      <c r="U4" s="26" t="s">
        <v>58</v>
      </c>
      <c r="V4" s="33" t="s">
        <v>59</v>
      </c>
    </row>
    <row r="5" spans="1:22" ht="46.15" customHeight="1" x14ac:dyDescent="0.25">
      <c r="A5" s="22" t="s">
        <v>68</v>
      </c>
      <c r="D5" s="12" t="s">
        <v>172</v>
      </c>
      <c r="G5" s="104" t="s">
        <v>13</v>
      </c>
      <c r="H5" s="36" t="s">
        <v>146</v>
      </c>
      <c r="I5" s="1"/>
      <c r="J5" s="1"/>
      <c r="K5" s="1"/>
      <c r="L5" s="1"/>
      <c r="M5" s="1"/>
      <c r="N5" s="1"/>
      <c r="O5" s="1"/>
      <c r="P5" s="1"/>
      <c r="Q5" s="1"/>
      <c r="R5" s="1"/>
      <c r="S5" s="5"/>
      <c r="U5" s="12">
        <v>1</v>
      </c>
      <c r="V5" s="5" t="s">
        <v>57</v>
      </c>
    </row>
    <row r="6" spans="1:22" ht="64.150000000000006" customHeight="1" x14ac:dyDescent="0.25">
      <c r="A6" s="22" t="s">
        <v>1</v>
      </c>
      <c r="D6" s="12" t="s">
        <v>171</v>
      </c>
      <c r="G6" s="104" t="s">
        <v>14</v>
      </c>
      <c r="H6" s="36" t="s">
        <v>147</v>
      </c>
      <c r="I6" s="1"/>
      <c r="J6" s="1"/>
      <c r="K6" s="1"/>
      <c r="L6" s="1"/>
      <c r="M6" s="1"/>
      <c r="N6" s="1"/>
      <c r="O6" s="1"/>
      <c r="P6" s="1"/>
      <c r="Q6" s="1"/>
      <c r="R6" s="1"/>
      <c r="S6" s="5"/>
      <c r="U6" s="12">
        <v>2</v>
      </c>
      <c r="V6" s="5" t="s">
        <v>56</v>
      </c>
    </row>
    <row r="7" spans="1:22" ht="66" customHeight="1" x14ac:dyDescent="0.25">
      <c r="A7" s="22" t="s">
        <v>2</v>
      </c>
      <c r="D7" s="12" t="s">
        <v>173</v>
      </c>
      <c r="G7" s="104" t="s">
        <v>15</v>
      </c>
      <c r="H7" s="36" t="s">
        <v>148</v>
      </c>
      <c r="I7" s="1"/>
      <c r="J7" s="1"/>
      <c r="M7" s="1"/>
      <c r="N7" s="1"/>
      <c r="O7" s="1"/>
      <c r="P7" s="1"/>
      <c r="Q7" s="1"/>
      <c r="R7" s="1"/>
      <c r="S7" s="5"/>
      <c r="U7" s="12">
        <v>3</v>
      </c>
      <c r="V7" s="5" t="s">
        <v>54</v>
      </c>
    </row>
    <row r="8" spans="1:22" ht="49.15" customHeight="1" thickBot="1" x14ac:dyDescent="0.3">
      <c r="A8" s="22" t="s">
        <v>3</v>
      </c>
      <c r="D8" s="12" t="s">
        <v>174</v>
      </c>
      <c r="G8" s="104" t="s">
        <v>16</v>
      </c>
      <c r="H8" s="36" t="s">
        <v>149</v>
      </c>
      <c r="I8" s="1"/>
      <c r="J8" s="1"/>
      <c r="M8" s="1"/>
      <c r="N8" s="1"/>
      <c r="O8" s="1"/>
      <c r="P8" s="1"/>
      <c r="Q8" s="1"/>
      <c r="R8" s="1"/>
      <c r="S8" s="5"/>
      <c r="U8" s="12">
        <v>4</v>
      </c>
      <c r="V8" s="9" t="s">
        <v>55</v>
      </c>
    </row>
    <row r="9" spans="1:22" ht="31.9" customHeight="1" x14ac:dyDescent="0.25">
      <c r="A9" s="22" t="s">
        <v>4</v>
      </c>
      <c r="D9" s="12" t="s">
        <v>175</v>
      </c>
      <c r="G9" s="104" t="s">
        <v>17</v>
      </c>
      <c r="H9" s="36" t="s">
        <v>150</v>
      </c>
      <c r="I9" s="1"/>
      <c r="J9" s="1"/>
      <c r="N9" s="1"/>
      <c r="O9" s="1"/>
      <c r="P9" s="1"/>
      <c r="Q9" s="1"/>
      <c r="R9" s="1"/>
      <c r="S9" s="5"/>
      <c r="U9" s="12">
        <v>5</v>
      </c>
    </row>
    <row r="10" spans="1:22" ht="57" customHeight="1" thickBot="1" x14ac:dyDescent="0.3">
      <c r="A10" s="23" t="s">
        <v>5</v>
      </c>
      <c r="D10" s="12" t="s">
        <v>176</v>
      </c>
      <c r="G10" s="105" t="s">
        <v>18</v>
      </c>
      <c r="H10" s="106" t="s">
        <v>151</v>
      </c>
      <c r="I10" s="1"/>
      <c r="J10" s="1"/>
      <c r="N10" s="1"/>
      <c r="O10" s="1"/>
      <c r="P10" s="1"/>
      <c r="Q10" s="1"/>
      <c r="R10" s="1"/>
      <c r="S10" s="5"/>
      <c r="U10" s="12">
        <v>6</v>
      </c>
    </row>
    <row r="11" spans="1:22" ht="45" customHeight="1" x14ac:dyDescent="0.25">
      <c r="D11" s="12" t="s">
        <v>177</v>
      </c>
      <c r="G11" s="193"/>
      <c r="H11" s="194"/>
      <c r="I11" s="4"/>
      <c r="J11" s="1"/>
      <c r="N11" s="1"/>
      <c r="O11" s="1"/>
      <c r="P11" s="1"/>
      <c r="Q11" s="1"/>
      <c r="R11" s="1"/>
      <c r="S11" s="5"/>
      <c r="U11" s="12">
        <v>7</v>
      </c>
    </row>
    <row r="12" spans="1:22" x14ac:dyDescent="0.25">
      <c r="D12" s="12" t="s">
        <v>178</v>
      </c>
      <c r="G12" s="193"/>
      <c r="H12" s="194"/>
      <c r="I12" s="4"/>
      <c r="J12" s="1"/>
      <c r="N12" s="1"/>
      <c r="O12" s="1"/>
      <c r="P12" s="1"/>
      <c r="Q12" s="1"/>
      <c r="R12" s="1"/>
      <c r="S12" s="5"/>
      <c r="U12" s="12">
        <v>8</v>
      </c>
    </row>
    <row r="13" spans="1:22" x14ac:dyDescent="0.25">
      <c r="D13" s="12" t="s">
        <v>179</v>
      </c>
      <c r="G13" s="193"/>
      <c r="H13" s="194"/>
      <c r="I13" s="4"/>
      <c r="J13" s="1"/>
      <c r="N13" s="1"/>
      <c r="O13" s="1"/>
      <c r="P13" s="1"/>
      <c r="Q13" s="1"/>
      <c r="R13" s="1"/>
      <c r="S13" s="5"/>
      <c r="U13" s="12">
        <v>9</v>
      </c>
    </row>
    <row r="14" spans="1:22" x14ac:dyDescent="0.25">
      <c r="D14" s="12" t="s">
        <v>180</v>
      </c>
      <c r="G14" s="10"/>
      <c r="H14" s="47"/>
      <c r="I14" s="4"/>
      <c r="J14" s="1"/>
      <c r="N14" s="1"/>
      <c r="O14" s="1"/>
      <c r="P14" s="1"/>
      <c r="Q14" s="1"/>
      <c r="R14" s="1"/>
      <c r="S14" s="5"/>
      <c r="U14" s="12">
        <v>10</v>
      </c>
    </row>
    <row r="15" spans="1:22" x14ac:dyDescent="0.25">
      <c r="D15" s="12" t="s">
        <v>184</v>
      </c>
      <c r="G15" s="10"/>
      <c r="H15" s="47"/>
      <c r="I15" s="4"/>
      <c r="J15" s="1"/>
      <c r="N15" s="1"/>
      <c r="O15" s="1"/>
      <c r="P15" s="1"/>
      <c r="Q15" s="1"/>
      <c r="R15" s="1"/>
      <c r="S15" s="5"/>
      <c r="U15" s="12">
        <v>11</v>
      </c>
    </row>
    <row r="16" spans="1:22" x14ac:dyDescent="0.25">
      <c r="D16" s="12" t="s">
        <v>181</v>
      </c>
      <c r="G16" s="10"/>
      <c r="H16" s="47"/>
      <c r="I16" s="4"/>
      <c r="J16" s="1"/>
      <c r="N16" s="1"/>
      <c r="O16" s="1"/>
      <c r="P16" s="1"/>
      <c r="Q16" s="1"/>
      <c r="R16" s="1"/>
      <c r="S16" s="5"/>
      <c r="U16" s="12">
        <v>12</v>
      </c>
    </row>
    <row r="17" spans="4:21" x14ac:dyDescent="0.25">
      <c r="D17" s="12" t="s">
        <v>182</v>
      </c>
      <c r="G17" s="10"/>
      <c r="H17" s="47"/>
      <c r="I17" s="4"/>
      <c r="J17" s="1"/>
      <c r="N17" s="1"/>
      <c r="O17" s="1"/>
      <c r="P17" s="1"/>
      <c r="Q17" s="1"/>
      <c r="R17" s="1"/>
      <c r="S17" s="5"/>
      <c r="U17" s="12">
        <v>13</v>
      </c>
    </row>
    <row r="18" spans="4:21" ht="51" customHeight="1" x14ac:dyDescent="0.25">
      <c r="D18" s="12" t="s">
        <v>183</v>
      </c>
      <c r="G18" s="10"/>
      <c r="H18" s="47"/>
      <c r="I18" s="4"/>
      <c r="J18" s="1"/>
      <c r="N18" s="1"/>
      <c r="O18" s="1"/>
      <c r="P18" s="1"/>
      <c r="Q18" s="1"/>
      <c r="R18" s="1"/>
      <c r="S18" s="5"/>
      <c r="U18" s="12">
        <v>14</v>
      </c>
    </row>
    <row r="19" spans="4:21" x14ac:dyDescent="0.25">
      <c r="D19" s="12" t="s">
        <v>200</v>
      </c>
      <c r="G19" s="10"/>
      <c r="H19" s="47"/>
      <c r="I19" s="4"/>
      <c r="J19" s="1"/>
      <c r="N19" s="1"/>
      <c r="O19" s="1"/>
      <c r="P19" s="1"/>
      <c r="Q19" s="1"/>
      <c r="R19" s="1"/>
      <c r="S19" s="5"/>
      <c r="U19" s="12">
        <v>15</v>
      </c>
    </row>
    <row r="20" spans="4:21" x14ac:dyDescent="0.25">
      <c r="D20" s="12" t="s">
        <v>185</v>
      </c>
      <c r="G20" s="10"/>
      <c r="H20" s="47"/>
      <c r="I20" s="4"/>
      <c r="J20" s="1"/>
      <c r="N20" s="1"/>
      <c r="O20" s="1"/>
      <c r="P20" s="1"/>
      <c r="Q20" s="1"/>
      <c r="R20" s="1"/>
      <c r="S20" s="5"/>
      <c r="U20" s="12">
        <v>16</v>
      </c>
    </row>
    <row r="21" spans="4:21" x14ac:dyDescent="0.25">
      <c r="D21" s="12" t="s">
        <v>186</v>
      </c>
      <c r="G21" s="10"/>
      <c r="H21" s="47"/>
      <c r="I21" s="4"/>
      <c r="J21" s="1"/>
      <c r="N21" s="1"/>
      <c r="O21" s="1"/>
      <c r="P21" s="1"/>
      <c r="Q21" s="1"/>
      <c r="R21" s="1"/>
      <c r="S21" s="5"/>
      <c r="U21" s="12">
        <v>17</v>
      </c>
    </row>
    <row r="22" spans="4:21" x14ac:dyDescent="0.25">
      <c r="D22" s="12" t="s">
        <v>187</v>
      </c>
      <c r="G22" s="10"/>
      <c r="H22" s="47"/>
      <c r="I22" s="4"/>
      <c r="J22" s="1"/>
      <c r="N22" s="1"/>
      <c r="O22" s="1"/>
      <c r="P22" s="1"/>
      <c r="Q22" s="1"/>
      <c r="R22" s="1"/>
      <c r="S22" s="5"/>
      <c r="U22" s="12">
        <v>18</v>
      </c>
    </row>
    <row r="23" spans="4:21" x14ac:dyDescent="0.25">
      <c r="D23" s="12" t="s">
        <v>201</v>
      </c>
      <c r="G23" s="10"/>
      <c r="H23" s="47"/>
      <c r="I23" s="4"/>
      <c r="J23" s="1"/>
      <c r="N23" s="1"/>
      <c r="O23" s="1"/>
      <c r="P23" s="1"/>
      <c r="Q23" s="1"/>
      <c r="R23" s="1"/>
      <c r="S23" s="5"/>
      <c r="U23" s="12">
        <v>19</v>
      </c>
    </row>
    <row r="24" spans="4:21" x14ac:dyDescent="0.25">
      <c r="D24" s="12" t="s">
        <v>188</v>
      </c>
      <c r="G24" s="10"/>
      <c r="H24" s="47"/>
      <c r="I24" s="4"/>
      <c r="J24" s="1"/>
      <c r="N24" s="1"/>
      <c r="O24" s="1"/>
      <c r="P24" s="1"/>
      <c r="Q24" s="1"/>
      <c r="R24" s="1"/>
      <c r="S24" s="5"/>
      <c r="U24" s="12">
        <v>20</v>
      </c>
    </row>
    <row r="25" spans="4:21" ht="15.75" thickBot="1" x14ac:dyDescent="0.3">
      <c r="D25" s="12" t="s">
        <v>189</v>
      </c>
      <c r="G25" s="11"/>
      <c r="H25" s="48"/>
      <c r="I25" s="6"/>
      <c r="J25" s="7"/>
      <c r="K25" s="8"/>
      <c r="L25" s="8"/>
      <c r="M25" s="8"/>
      <c r="N25" s="7"/>
      <c r="O25" s="7"/>
      <c r="P25" s="7"/>
      <c r="Q25" s="7"/>
      <c r="R25" s="7"/>
      <c r="S25" s="9"/>
      <c r="U25" s="12">
        <v>21</v>
      </c>
    </row>
    <row r="26" spans="4:21" ht="15.75" thickBot="1" x14ac:dyDescent="0.3">
      <c r="D26" s="13" t="s">
        <v>190</v>
      </c>
      <c r="H26" s="1"/>
      <c r="I26" s="1"/>
      <c r="J26" s="1"/>
      <c r="N26" s="1"/>
      <c r="O26" s="1"/>
      <c r="P26" s="1"/>
      <c r="Q26" s="1"/>
      <c r="R26" s="1"/>
      <c r="U26" s="12">
        <v>22</v>
      </c>
    </row>
    <row r="27" spans="4:21" x14ac:dyDescent="0.25">
      <c r="G27" s="1"/>
      <c r="H27" s="1"/>
      <c r="I27" s="1"/>
      <c r="J27" s="1"/>
      <c r="U27" s="12">
        <v>23</v>
      </c>
    </row>
    <row r="28" spans="4:21" ht="15.75" thickBot="1" x14ac:dyDescent="0.3">
      <c r="H28" s="1"/>
      <c r="I28" s="1"/>
      <c r="J28" s="1"/>
      <c r="U28" s="12">
        <v>24</v>
      </c>
    </row>
    <row r="29" spans="4:21" ht="15.75" thickBot="1" x14ac:dyDescent="0.3">
      <c r="H29" s="187" t="s">
        <v>23</v>
      </c>
      <c r="I29" s="188"/>
      <c r="J29" s="188"/>
      <c r="K29" s="189"/>
      <c r="U29" s="12">
        <v>25</v>
      </c>
    </row>
    <row r="30" spans="4:21" x14ac:dyDescent="0.25">
      <c r="H30" s="16" t="s">
        <v>50</v>
      </c>
      <c r="I30" s="92"/>
      <c r="J30" s="92"/>
      <c r="K30" s="3"/>
      <c r="U30" s="12">
        <v>26</v>
      </c>
    </row>
    <row r="31" spans="4:21" x14ac:dyDescent="0.25">
      <c r="G31" s="1"/>
      <c r="H31" s="4" t="s">
        <v>24</v>
      </c>
      <c r="I31" s="1"/>
      <c r="J31" s="1"/>
      <c r="K31" s="5"/>
      <c r="U31" s="12">
        <v>27</v>
      </c>
    </row>
    <row r="32" spans="4:21" x14ac:dyDescent="0.25">
      <c r="G32" s="1"/>
      <c r="H32" s="4" t="s">
        <v>25</v>
      </c>
      <c r="I32" s="1"/>
      <c r="J32" s="1"/>
      <c r="K32" s="5"/>
      <c r="U32" s="12">
        <v>28</v>
      </c>
    </row>
    <row r="33" spans="1:21" x14ac:dyDescent="0.25">
      <c r="G33" s="1"/>
      <c r="H33" s="4" t="s">
        <v>26</v>
      </c>
      <c r="I33" s="1"/>
      <c r="J33" s="1"/>
      <c r="K33" s="5"/>
      <c r="U33" s="12">
        <v>29</v>
      </c>
    </row>
    <row r="34" spans="1:21" x14ac:dyDescent="0.25">
      <c r="G34" s="1"/>
      <c r="H34" s="4" t="s">
        <v>27</v>
      </c>
      <c r="I34" s="1"/>
      <c r="J34" s="1"/>
      <c r="K34" s="5"/>
      <c r="U34" s="12">
        <v>30</v>
      </c>
    </row>
    <row r="35" spans="1:21" x14ac:dyDescent="0.25">
      <c r="G35" s="1"/>
      <c r="H35" s="4" t="s">
        <v>28</v>
      </c>
      <c r="I35" s="1"/>
      <c r="J35" s="1"/>
      <c r="K35" s="5"/>
      <c r="U35" s="12">
        <v>32</v>
      </c>
    </row>
    <row r="36" spans="1:21" ht="25.5" customHeight="1" x14ac:dyDescent="0.25">
      <c r="G36" s="1"/>
      <c r="H36" s="4" t="s">
        <v>29</v>
      </c>
      <c r="I36" s="1"/>
      <c r="J36" s="1"/>
      <c r="K36" s="5"/>
      <c r="U36" s="12">
        <v>33</v>
      </c>
    </row>
    <row r="37" spans="1:21" x14ac:dyDescent="0.25">
      <c r="G37" s="1"/>
      <c r="H37" s="4" t="s">
        <v>30</v>
      </c>
      <c r="I37" s="1"/>
      <c r="K37" s="5"/>
      <c r="U37" s="12">
        <v>34</v>
      </c>
    </row>
    <row r="38" spans="1:21" x14ac:dyDescent="0.25">
      <c r="G38" s="1"/>
      <c r="H38" s="4" t="s">
        <v>31</v>
      </c>
      <c r="I38" s="1"/>
      <c r="K38" s="5"/>
      <c r="U38" s="12">
        <v>35</v>
      </c>
    </row>
    <row r="39" spans="1:21" x14ac:dyDescent="0.25">
      <c r="G39" s="1"/>
      <c r="H39" s="4" t="s">
        <v>32</v>
      </c>
      <c r="I39" s="1"/>
      <c r="K39" s="5"/>
      <c r="U39" s="12">
        <v>36</v>
      </c>
    </row>
    <row r="40" spans="1:21" x14ac:dyDescent="0.25">
      <c r="G40" s="1"/>
      <c r="H40" s="4" t="s">
        <v>33</v>
      </c>
      <c r="I40" s="1"/>
      <c r="K40" s="5"/>
      <c r="U40" s="12">
        <v>37</v>
      </c>
    </row>
    <row r="41" spans="1:21" x14ac:dyDescent="0.25">
      <c r="G41" s="1"/>
      <c r="H41" s="4" t="s">
        <v>34</v>
      </c>
      <c r="I41" s="1"/>
      <c r="K41" s="5"/>
      <c r="U41" s="12">
        <v>38</v>
      </c>
    </row>
    <row r="42" spans="1:21" ht="15.75" thickBot="1" x14ac:dyDescent="0.3">
      <c r="F42" s="1"/>
      <c r="G42" s="1"/>
      <c r="H42" s="4" t="s">
        <v>35</v>
      </c>
      <c r="I42" s="1"/>
      <c r="K42" s="5"/>
      <c r="U42" s="12">
        <v>39</v>
      </c>
    </row>
    <row r="43" spans="1:21" ht="15.75" thickBot="1" x14ac:dyDescent="0.3">
      <c r="A43" s="54" t="s">
        <v>49</v>
      </c>
      <c r="B43" s="54" t="s">
        <v>42</v>
      </c>
      <c r="F43" s="1"/>
      <c r="G43" s="1"/>
      <c r="H43" s="4" t="s">
        <v>36</v>
      </c>
      <c r="I43" s="1"/>
      <c r="K43" s="5"/>
      <c r="U43" s="12">
        <v>40</v>
      </c>
    </row>
    <row r="44" spans="1:21" x14ac:dyDescent="0.25">
      <c r="A44" s="16" t="s">
        <v>64</v>
      </c>
      <c r="B44" s="3"/>
      <c r="F44" s="1"/>
      <c r="G44" s="1"/>
      <c r="H44" s="4" t="s">
        <v>37</v>
      </c>
      <c r="I44" s="1"/>
      <c r="K44" s="5"/>
      <c r="U44" s="12">
        <v>41</v>
      </c>
    </row>
    <row r="45" spans="1:21" x14ac:dyDescent="0.25">
      <c r="A45" s="10" t="s">
        <v>44</v>
      </c>
      <c r="B45" s="5" t="s">
        <v>44</v>
      </c>
      <c r="F45" s="1"/>
      <c r="G45" s="1"/>
      <c r="H45" s="4" t="s">
        <v>38</v>
      </c>
      <c r="I45" s="1"/>
      <c r="K45" s="5"/>
      <c r="U45" s="12"/>
    </row>
    <row r="46" spans="1:21" x14ac:dyDescent="0.25">
      <c r="A46" s="10" t="s">
        <v>45</v>
      </c>
      <c r="B46" s="5" t="s">
        <v>45</v>
      </c>
      <c r="H46" s="4" t="s">
        <v>39</v>
      </c>
      <c r="I46" s="1"/>
      <c r="K46" s="5"/>
      <c r="U46" s="12">
        <v>42</v>
      </c>
    </row>
    <row r="47" spans="1:21" ht="15.75" thickBot="1" x14ac:dyDescent="0.3">
      <c r="A47" s="11" t="s">
        <v>46</v>
      </c>
      <c r="B47" s="9" t="s">
        <v>46</v>
      </c>
      <c r="H47" s="6" t="s">
        <v>40</v>
      </c>
      <c r="I47" s="1"/>
      <c r="K47" s="5"/>
      <c r="U47" s="12"/>
    </row>
    <row r="48" spans="1:21" ht="15.75" thickBot="1" x14ac:dyDescent="0.3">
      <c r="H48" s="6" t="s">
        <v>208</v>
      </c>
      <c r="I48" s="1"/>
      <c r="K48" s="5"/>
      <c r="U48" s="12"/>
    </row>
    <row r="49" spans="1:21" ht="15.75" thickBot="1" x14ac:dyDescent="0.3">
      <c r="H49" s="6" t="s">
        <v>70</v>
      </c>
      <c r="I49" s="7"/>
      <c r="J49" s="8"/>
      <c r="K49" s="9"/>
      <c r="U49" s="12">
        <v>43</v>
      </c>
    </row>
    <row r="50" spans="1:21" ht="15.75" thickBot="1" x14ac:dyDescent="0.3">
      <c r="U50" s="12">
        <v>44</v>
      </c>
    </row>
    <row r="51" spans="1:21" ht="27.75" customHeight="1" thickBot="1" x14ac:dyDescent="0.3">
      <c r="A51" s="55" t="s">
        <v>41</v>
      </c>
      <c r="B51" s="50" t="s">
        <v>8</v>
      </c>
      <c r="E51" s="56" t="s">
        <v>120</v>
      </c>
      <c r="F51" s="57" t="s">
        <v>155</v>
      </c>
      <c r="G51" s="58" t="s">
        <v>48</v>
      </c>
      <c r="H51" s="1"/>
      <c r="U51" s="12">
        <v>45</v>
      </c>
    </row>
    <row r="52" spans="1:21" ht="27.75" customHeight="1" thickBot="1" x14ac:dyDescent="0.3">
      <c r="A52" s="24" t="s">
        <v>63</v>
      </c>
      <c r="B52" s="37"/>
      <c r="E52" s="34" t="s">
        <v>80</v>
      </c>
      <c r="F52" s="32"/>
      <c r="G52" s="35"/>
      <c r="H52" s="1"/>
      <c r="U52" s="12">
        <v>46</v>
      </c>
    </row>
    <row r="53" spans="1:21" ht="60" customHeight="1" x14ac:dyDescent="0.25">
      <c r="A53" s="38" t="s">
        <v>116</v>
      </c>
      <c r="B53" s="36" t="s">
        <v>65</v>
      </c>
      <c r="E53" s="108" t="s">
        <v>134</v>
      </c>
      <c r="F53" s="109" t="s">
        <v>153</v>
      </c>
      <c r="G53" s="110" t="s">
        <v>82</v>
      </c>
      <c r="H53" s="1"/>
      <c r="U53" s="12">
        <v>47</v>
      </c>
    </row>
    <row r="54" spans="1:21" ht="60" x14ac:dyDescent="0.25">
      <c r="A54" s="39" t="s">
        <v>117</v>
      </c>
      <c r="B54" s="36" t="s">
        <v>209</v>
      </c>
      <c r="E54" s="108" t="s">
        <v>121</v>
      </c>
      <c r="F54" s="109" t="s">
        <v>154</v>
      </c>
      <c r="G54" s="110" t="s">
        <v>84</v>
      </c>
      <c r="H54" s="1"/>
      <c r="U54" s="12">
        <v>48</v>
      </c>
    </row>
    <row r="55" spans="1:21" ht="75" x14ac:dyDescent="0.25">
      <c r="A55" s="40" t="s">
        <v>118</v>
      </c>
      <c r="B55" s="36" t="s">
        <v>67</v>
      </c>
      <c r="E55" s="108" t="s">
        <v>130</v>
      </c>
      <c r="F55" s="111" t="s">
        <v>156</v>
      </c>
      <c r="G55" s="110" t="s">
        <v>141</v>
      </c>
      <c r="H55" s="1"/>
      <c r="U55" s="12">
        <v>49</v>
      </c>
    </row>
    <row r="56" spans="1:21" ht="105.75" thickBot="1" x14ac:dyDescent="0.3">
      <c r="A56" s="41" t="s">
        <v>119</v>
      </c>
      <c r="B56" s="36" t="s">
        <v>66</v>
      </c>
      <c r="E56" s="108" t="s">
        <v>205</v>
      </c>
      <c r="F56" s="111" t="s">
        <v>157</v>
      </c>
      <c r="G56" s="110" t="s">
        <v>83</v>
      </c>
      <c r="H56" s="1"/>
      <c r="U56" s="13">
        <v>50</v>
      </c>
    </row>
    <row r="57" spans="1:21" ht="60" x14ac:dyDescent="0.25">
      <c r="E57" s="108" t="s">
        <v>132</v>
      </c>
      <c r="F57" s="111" t="s">
        <v>158</v>
      </c>
      <c r="G57" s="110" t="s">
        <v>86</v>
      </c>
      <c r="H57" s="1"/>
    </row>
    <row r="58" spans="1:21" ht="60" x14ac:dyDescent="0.25">
      <c r="E58" s="108" t="s">
        <v>133</v>
      </c>
      <c r="F58" s="111" t="s">
        <v>159</v>
      </c>
      <c r="G58" s="110" t="s">
        <v>142</v>
      </c>
      <c r="H58" s="1"/>
    </row>
    <row r="59" spans="1:21" ht="60.75" thickBot="1" x14ac:dyDescent="0.3">
      <c r="E59" s="112" t="s">
        <v>131</v>
      </c>
      <c r="F59" s="111" t="s">
        <v>160</v>
      </c>
      <c r="G59" s="110" t="s">
        <v>143</v>
      </c>
      <c r="H59" s="1"/>
    </row>
    <row r="60" spans="1:21" ht="105.75" thickBot="1" x14ac:dyDescent="0.3">
      <c r="A60" s="59" t="s">
        <v>6</v>
      </c>
      <c r="C60" s="1"/>
      <c r="D60" s="1"/>
      <c r="E60" s="112" t="s">
        <v>135</v>
      </c>
      <c r="F60" s="109" t="s">
        <v>161</v>
      </c>
      <c r="G60" s="110" t="s">
        <v>85</v>
      </c>
      <c r="H60" s="1"/>
    </row>
    <row r="61" spans="1:21" ht="60" x14ac:dyDescent="0.25">
      <c r="A61" s="15" t="s">
        <v>62</v>
      </c>
      <c r="C61" s="1"/>
      <c r="D61" s="1"/>
      <c r="E61" s="112" t="s">
        <v>136</v>
      </c>
      <c r="F61" s="113" t="s">
        <v>162</v>
      </c>
      <c r="G61" s="110" t="s">
        <v>88</v>
      </c>
      <c r="H61" s="1"/>
    </row>
    <row r="62" spans="1:21" ht="60" x14ac:dyDescent="0.25">
      <c r="A62" s="12" t="s">
        <v>7</v>
      </c>
      <c r="C62" s="1"/>
      <c r="D62" s="1"/>
      <c r="E62" s="108" t="s">
        <v>137</v>
      </c>
      <c r="F62" s="109" t="s">
        <v>163</v>
      </c>
      <c r="G62" s="110" t="s">
        <v>87</v>
      </c>
      <c r="H62" s="1"/>
    </row>
    <row r="63" spans="1:21" ht="105" x14ac:dyDescent="0.25">
      <c r="A63" s="12" t="s">
        <v>21</v>
      </c>
      <c r="C63" s="1"/>
      <c r="D63" s="1"/>
      <c r="E63" s="112" t="s">
        <v>138</v>
      </c>
      <c r="F63" s="111" t="s">
        <v>164</v>
      </c>
      <c r="G63" s="110" t="s">
        <v>192</v>
      </c>
      <c r="H63" s="1"/>
    </row>
    <row r="64" spans="1:21" ht="75" x14ac:dyDescent="0.25">
      <c r="A64" s="12" t="s">
        <v>20</v>
      </c>
      <c r="C64" s="1"/>
      <c r="D64" s="1"/>
      <c r="E64" s="108" t="s">
        <v>139</v>
      </c>
      <c r="F64" s="109" t="s">
        <v>165</v>
      </c>
      <c r="G64" s="110" t="s">
        <v>144</v>
      </c>
      <c r="H64" s="1"/>
    </row>
    <row r="65" spans="1:8" ht="90.75" thickBot="1" x14ac:dyDescent="0.3">
      <c r="A65" s="13" t="s">
        <v>70</v>
      </c>
      <c r="C65" s="1"/>
      <c r="E65" s="108" t="s">
        <v>140</v>
      </c>
      <c r="F65" s="111" t="s">
        <v>166</v>
      </c>
      <c r="G65" s="110" t="s">
        <v>145</v>
      </c>
      <c r="H65" s="1"/>
    </row>
    <row r="66" spans="1:8" ht="90" x14ac:dyDescent="0.25">
      <c r="E66" s="114" t="s">
        <v>193</v>
      </c>
      <c r="F66" s="109" t="s">
        <v>198</v>
      </c>
      <c r="G66" s="115" t="s">
        <v>194</v>
      </c>
      <c r="H66" s="1"/>
    </row>
    <row r="67" spans="1:8" ht="60.75" thickBot="1" x14ac:dyDescent="0.3">
      <c r="E67" s="105" t="s">
        <v>195</v>
      </c>
      <c r="F67" s="116" t="s">
        <v>197</v>
      </c>
      <c r="G67" s="117" t="s">
        <v>196</v>
      </c>
    </row>
  </sheetData>
  <autoFilter ref="E51:G66" xr:uid="{5789A80E-0C27-4228-95C1-252ED6AC69CE}"/>
  <dataConsolidate/>
  <mergeCells count="6">
    <mergeCell ref="I1:N1"/>
    <mergeCell ref="H29:K29"/>
    <mergeCell ref="I2:S2"/>
    <mergeCell ref="G11:H11"/>
    <mergeCell ref="G12:H12"/>
    <mergeCell ref="G13:H13"/>
  </mergeCells>
  <conditionalFormatting sqref="A6">
    <cfRule type="iconSet" priority="2">
      <iconSet iconSet="4TrafficLights">
        <cfvo type="percent" val="0"/>
        <cfvo type="percent" val="25"/>
        <cfvo type="percent" val="50"/>
        <cfvo type="percent" val="75"/>
      </iconSet>
    </cfRule>
    <cfRule type="iconSet" priority="3">
      <iconSet>
        <cfvo type="percent" val="0"/>
        <cfvo type="percent" val="33"/>
        <cfvo type="percent" val="67"/>
      </iconSet>
    </cfRule>
  </conditionalFormatting>
  <conditionalFormatting sqref="I9:I75">
    <cfRule type="cellIs" dxfId="2" priority="1" operator="equal">
      <formula>$D$3</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DA338-2C70-480B-AA8E-0C6CD3D47FAC}">
  <sheetPr codeName="Hoja2"/>
  <dimension ref="A1:F6"/>
  <sheetViews>
    <sheetView zoomScale="140" zoomScaleNormal="140" workbookViewId="0">
      <selection sqref="A1:F1"/>
    </sheetView>
  </sheetViews>
  <sheetFormatPr baseColWidth="10" defaultRowHeight="15" x14ac:dyDescent="0.25"/>
  <cols>
    <col min="1" max="1" width="36.140625" style="2" customWidth="1"/>
    <col min="2" max="6" width="18.7109375" style="2" customWidth="1"/>
    <col min="7" max="7" width="11.42578125" style="2" customWidth="1"/>
    <col min="8" max="16384" width="11.42578125" style="2"/>
  </cols>
  <sheetData>
    <row r="1" spans="1:6" ht="15" customHeight="1" x14ac:dyDescent="0.25">
      <c r="A1" s="195" t="s">
        <v>123</v>
      </c>
      <c r="B1" s="195"/>
      <c r="C1" s="195"/>
      <c r="D1" s="195"/>
      <c r="E1" s="195"/>
      <c r="F1" s="195"/>
    </row>
    <row r="2" spans="1:6" ht="15" customHeight="1" x14ac:dyDescent="0.25">
      <c r="A2" s="196" t="s">
        <v>215</v>
      </c>
      <c r="B2" s="196"/>
      <c r="C2" s="196"/>
      <c r="D2" s="196"/>
      <c r="E2" s="196"/>
      <c r="F2" s="196"/>
    </row>
    <row r="3" spans="1:6" ht="26.25" customHeight="1" x14ac:dyDescent="0.25">
      <c r="A3" s="197" t="s">
        <v>128</v>
      </c>
      <c r="B3" s="198" t="s">
        <v>127</v>
      </c>
      <c r="C3" s="197" t="s">
        <v>124</v>
      </c>
      <c r="D3" s="197" t="s">
        <v>125</v>
      </c>
      <c r="E3" s="197" t="s">
        <v>126</v>
      </c>
      <c r="F3" s="197" t="s">
        <v>43</v>
      </c>
    </row>
    <row r="4" spans="1:6" ht="26.25" customHeight="1" x14ac:dyDescent="0.25">
      <c r="A4" s="197"/>
      <c r="B4" s="199"/>
      <c r="C4" s="197"/>
      <c r="D4" s="197"/>
      <c r="E4" s="197"/>
      <c r="F4" s="197" t="s">
        <v>43</v>
      </c>
    </row>
    <row r="5" spans="1:6" ht="75" x14ac:dyDescent="0.25">
      <c r="A5" s="118" t="s">
        <v>216</v>
      </c>
      <c r="B5" s="45">
        <f>+SUM(C5:E5)</f>
        <v>0</v>
      </c>
      <c r="C5" s="17">
        <f>COUNTIFS('FC-FM-081'!H9:H509,"GD",'FC-FM-081'!T9:T509,"Totalmente")</f>
        <v>0</v>
      </c>
      <c r="D5" s="17">
        <f>COUNTIFS('FC-FM-081'!H9:H509,"GD",'FC-FM-081'!T9:T509,"Parcialmente")</f>
        <v>0</v>
      </c>
      <c r="E5" s="17">
        <f>COUNTIFS('FC-FM-081'!H9:H509,"GD",'FC-FM-081'!T9:T509,"Nulo")</f>
        <v>0</v>
      </c>
      <c r="F5" s="44">
        <f>C5-(SUM(C5:E5))</f>
        <v>0</v>
      </c>
    </row>
    <row r="6" spans="1:6" x14ac:dyDescent="0.25">
      <c r="C6" s="19"/>
      <c r="D6" s="19"/>
      <c r="E6" s="19"/>
      <c r="F6" s="19"/>
    </row>
  </sheetData>
  <mergeCells count="8">
    <mergeCell ref="A1:F1"/>
    <mergeCell ref="A2:F2"/>
    <mergeCell ref="A3:A4"/>
    <mergeCell ref="B3:B4"/>
    <mergeCell ref="C3:C4"/>
    <mergeCell ref="D3:D4"/>
    <mergeCell ref="E3:E4"/>
    <mergeCell ref="F3:F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B333-DFED-4ABC-BAED-5DC7D9DCD7D4}">
  <sheetPr codeName="Hoja16"/>
  <dimension ref="A1:G7"/>
  <sheetViews>
    <sheetView zoomScale="120" zoomScaleNormal="120" workbookViewId="0">
      <selection activeCell="G10" sqref="G10"/>
    </sheetView>
  </sheetViews>
  <sheetFormatPr baseColWidth="10" defaultRowHeight="15" x14ac:dyDescent="0.25"/>
  <cols>
    <col min="1" max="1" width="36.140625" style="2" customWidth="1"/>
    <col min="2" max="5" width="18.7109375" style="2" customWidth="1"/>
    <col min="6" max="6" width="20.7109375" style="2" customWidth="1"/>
    <col min="7" max="7" width="28.42578125" style="2" customWidth="1"/>
    <col min="8" max="16384" width="11.42578125" style="2"/>
  </cols>
  <sheetData>
    <row r="1" spans="1:7" ht="15" customHeight="1" x14ac:dyDescent="0.25">
      <c r="A1" s="200" t="s">
        <v>199</v>
      </c>
      <c r="B1" s="201"/>
      <c r="C1" s="201"/>
      <c r="D1" s="201"/>
      <c r="E1" s="202"/>
    </row>
    <row r="2" spans="1:7" ht="15" customHeight="1" x14ac:dyDescent="0.25">
      <c r="A2" s="203" t="s">
        <v>215</v>
      </c>
      <c r="B2" s="197"/>
      <c r="C2" s="197"/>
      <c r="D2" s="197"/>
      <c r="E2" s="197"/>
    </row>
    <row r="3" spans="1:7" ht="33.75" customHeight="1" x14ac:dyDescent="0.25">
      <c r="A3" s="136" t="s">
        <v>129</v>
      </c>
      <c r="B3" s="137" t="s">
        <v>116</v>
      </c>
      <c r="C3" s="137" t="s">
        <v>117</v>
      </c>
      <c r="D3" s="137" t="s">
        <v>118</v>
      </c>
      <c r="E3" s="136" t="s">
        <v>119</v>
      </c>
      <c r="F3" s="20"/>
      <c r="G3" s="20"/>
    </row>
    <row r="4" spans="1:7" ht="45" x14ac:dyDescent="0.25">
      <c r="A4" s="118" t="s">
        <v>214</v>
      </c>
      <c r="B4" s="17">
        <f>COUNTIFS('FC-FM-081'!H9:H509,"GD",'FC-FM-081'!M9:M509,"Novato")</f>
        <v>0</v>
      </c>
      <c r="C4" s="17">
        <f>COUNTIFS('FC-FM-081'!H9:H509,"GD",'FC-FM-081'!M9:M509,"Aprendiz")</f>
        <v>0</v>
      </c>
      <c r="D4" s="17">
        <f>COUNTIFS('FC-FM-081'!H9:H509,"GD",'FC-FM-081'!M9:M509,"Competente")</f>
        <v>0</v>
      </c>
      <c r="E4" s="18">
        <f>COUNTIFS('FC-FM-081'!H9:H509,"GD",'FC-FM-081'!M9:M509,"Experto")</f>
        <v>0</v>
      </c>
    </row>
    <row r="5" spans="1:7" x14ac:dyDescent="0.25">
      <c r="A5" s="21" t="s">
        <v>47</v>
      </c>
      <c r="B5" s="21">
        <f>SUM(B4:B4)</f>
        <v>0</v>
      </c>
      <c r="C5" s="21">
        <f>SUM(C4:C4)</f>
        <v>0</v>
      </c>
      <c r="D5" s="21">
        <f>SUM(D4:D4)</f>
        <v>0</v>
      </c>
      <c r="E5" s="21">
        <f>SUM(E4:E4)</f>
        <v>0</v>
      </c>
    </row>
    <row r="6" spans="1:7" x14ac:dyDescent="0.25">
      <c r="A6" s="20"/>
    </row>
    <row r="7" spans="1:7" x14ac:dyDescent="0.25">
      <c r="A7" s="20"/>
    </row>
  </sheetData>
  <mergeCells count="2">
    <mergeCell ref="A1:E1"/>
    <mergeCell ref="A2:E2"/>
  </mergeCells>
  <conditionalFormatting sqref="B3">
    <cfRule type="containsText" dxfId="1" priority="1" operator="containsText" text="Desconoce">
      <formula>NOT(ISERROR(SEARCH("Desconoce",B3)))</formula>
    </cfRule>
    <cfRule type="cellIs" dxfId="0" priority="2" operator="equal">
      <formula>#REF!</formula>
    </cfRule>
  </conditionalFormatting>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lcf76f155ced4ddcb4097134ff3c332f xmlns="a8c18c6c-cefa-4b99-b050-d33e529ecf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FA737C-5DAD-48B0-9849-4E9EE9F9827D}">
  <ds:schemaRefs>
    <ds:schemaRef ds:uri="http://schemas.microsoft.com/sharepoint/v3/contenttype/forms"/>
  </ds:schemaRefs>
</ds:datastoreItem>
</file>

<file path=customXml/itemProps2.xml><?xml version="1.0" encoding="utf-8"?>
<ds:datastoreItem xmlns:ds="http://schemas.openxmlformats.org/officeDocument/2006/customXml" ds:itemID="{D260AFA1-B1D1-46B7-8B7B-110329447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18c6c-cefa-4b99-b050-d33e529ecf67"/>
    <ds:schemaRef ds:uri="dd6844ec-5394-4908-9fc7-2b61834fc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8896C6-FF65-4DA8-B936-30C9B5F0D30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57</vt:i4>
      </vt:variant>
    </vt:vector>
  </HeadingPairs>
  <TitlesOfParts>
    <vt:vector size="62" baseType="lpstr">
      <vt:lpstr>FC-FM-081</vt:lpstr>
      <vt:lpstr>Calificación nivel conocimiento</vt:lpstr>
      <vt:lpstr>Listas desplegables</vt:lpstr>
      <vt:lpstr>Informe documentación</vt:lpstr>
      <vt:lpstr>Informe Nivel conocimiento</vt:lpstr>
      <vt:lpstr>'FC-FM-081'!Área_de_impresión</vt:lpstr>
      <vt:lpstr>Especifico1</vt:lpstr>
      <vt:lpstr>Especifico4</vt:lpstr>
      <vt:lpstr>Especifico5</vt:lpstr>
      <vt:lpstr>Especifico6</vt:lpstr>
      <vt:lpstr>Lista</vt:lpstr>
      <vt:lpstr>'Informe Nivel conocimiento'!OBJET2</vt:lpstr>
      <vt:lpstr>'Informe Nivel conocimiento'!OBJETGRAL</vt:lpstr>
      <vt:lpstr>Objetivo1</vt:lpstr>
      <vt:lpstr>Objetivo10</vt:lpstr>
      <vt:lpstr>Objetivo2</vt:lpstr>
      <vt:lpstr>Objetivo3</vt:lpstr>
      <vt:lpstr>Objetivo4</vt:lpstr>
      <vt:lpstr>Objetivo5</vt:lpstr>
      <vt:lpstr>Objetivo5.</vt:lpstr>
      <vt:lpstr>Objetivo6</vt:lpstr>
      <vt:lpstr>Objetivo7</vt:lpstr>
      <vt:lpstr>Objetivo8</vt:lpstr>
      <vt:lpstr>Objetivo9</vt:lpstr>
      <vt:lpstr>ObjetivosGenerales</vt:lpstr>
      <vt:lpstr>ObjetivosPEM</vt:lpstr>
      <vt:lpstr>Selección10</vt:lpstr>
      <vt:lpstr>Selección11</vt:lpstr>
      <vt:lpstr>Selección12</vt:lpstr>
      <vt:lpstr>Selección13</vt:lpstr>
      <vt:lpstr>Selección14</vt:lpstr>
      <vt:lpstr>Selección15</vt:lpstr>
      <vt:lpstr>Selección16</vt:lpstr>
      <vt:lpstr>Selección18</vt:lpstr>
      <vt:lpstr>Selección19</vt:lpstr>
      <vt:lpstr>Selección20</vt:lpstr>
      <vt:lpstr>Selección21</vt:lpstr>
      <vt:lpstr>Selección22</vt:lpstr>
      <vt:lpstr>Selección23</vt:lpstr>
      <vt:lpstr>Selección24</vt:lpstr>
      <vt:lpstr>Selección25</vt:lpstr>
      <vt:lpstr>Selección26</vt:lpstr>
      <vt:lpstr>Selección27</vt:lpstr>
      <vt:lpstr>Selección29</vt:lpstr>
      <vt:lpstr>Selección30</vt:lpstr>
      <vt:lpstr>Selección31</vt:lpstr>
      <vt:lpstr>Selección32</vt:lpstr>
      <vt:lpstr>Selección33</vt:lpstr>
      <vt:lpstr>Selección34</vt:lpstr>
      <vt:lpstr>Selección35</vt:lpstr>
      <vt:lpstr>Selección36</vt:lpstr>
      <vt:lpstr>Selección37</vt:lpstr>
      <vt:lpstr>Selección38</vt:lpstr>
      <vt:lpstr>Selección39</vt:lpstr>
      <vt:lpstr>Selección4</vt:lpstr>
      <vt:lpstr>Selección40</vt:lpstr>
      <vt:lpstr>Selección5</vt:lpstr>
      <vt:lpstr>Selección6</vt:lpstr>
      <vt:lpstr>Selección7</vt:lpstr>
      <vt:lpstr>Selección8</vt:lpstr>
      <vt:lpstr>Selección9</vt:lpstr>
      <vt:lpstr>Selecciongral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Suárez Gómez</dc:creator>
  <cp:lastModifiedBy>Orietta Sofia Cotes Diaz - Pasante</cp:lastModifiedBy>
  <cp:lastPrinted>2025-08-21T20:24:35Z</cp:lastPrinted>
  <dcterms:created xsi:type="dcterms:W3CDTF">2020-04-17T17:14:52Z</dcterms:created>
  <dcterms:modified xsi:type="dcterms:W3CDTF">2026-06-11T16:54:29Z</dcterms:modified>
</cp:coreProperties>
</file>