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C:\Users\ocotes-pasante\Downloads\FORTALECIMIENTO Y CAPACIDADES HUMANAS\FC documentos de referencia y procedimientos (word, pdf, flujos)\Formatos\"/>
    </mc:Choice>
  </mc:AlternateContent>
  <xr:revisionPtr revIDLastSave="0" documentId="8_{DDFC11FD-A9DF-4866-BB98-57C754C6C993}" xr6:coauthVersionLast="47" xr6:coauthVersionMax="47" xr10:uidLastSave="{00000000-0000-0000-0000-000000000000}"/>
  <bookViews>
    <workbookView xWindow="-120" yWindow="-120" windowWidth="29040" windowHeight="15720" xr2:uid="{00000000-000D-0000-FFFF-FFFF00000000}"/>
  </bookViews>
  <sheets>
    <sheet name="Formato" sheetId="1" r:id="rId1"/>
    <sheet name="INSTRUCTIVO" sheetId="3" r:id="rId2"/>
    <sheet name="Hoja1" sheetId="4" state="hidden" r:id="rId3"/>
    <sheet name="Hoja2" sheetId="2" state="hidden" r:id="rId4"/>
  </sheets>
  <externalReferences>
    <externalReference r:id="rId5"/>
  </externalReferences>
  <definedNames>
    <definedName name="_xlnm.Print_Area" localSheetId="0">Formato!$A$1:$BV$66</definedName>
    <definedName name="Selección4">Hoja1!$B$9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9" i="4" l="1"/>
  <c r="I12" i="4"/>
  <c r="I11" i="4"/>
  <c r="I10" i="4"/>
  <c r="I9" i="4"/>
  <c r="G9" i="4"/>
  <c r="L9" i="4"/>
  <c r="R74" i="4"/>
  <c r="P74" i="4"/>
  <c r="F74" i="4"/>
  <c r="E74" i="4"/>
  <c r="C74" i="4"/>
  <c r="R73" i="4"/>
  <c r="P73" i="4"/>
  <c r="F73" i="4"/>
  <c r="E73" i="4"/>
  <c r="C73" i="4"/>
  <c r="R72" i="4"/>
  <c r="P72" i="4"/>
  <c r="F72" i="4"/>
  <c r="E72" i="4"/>
  <c r="C72" i="4"/>
  <c r="R71" i="4"/>
  <c r="P71" i="4"/>
  <c r="F71" i="4"/>
  <c r="E71" i="4"/>
  <c r="C71" i="4"/>
  <c r="R70" i="4"/>
  <c r="P70" i="4"/>
  <c r="F70" i="4"/>
  <c r="E70" i="4"/>
  <c r="C70" i="4"/>
  <c r="R69" i="4"/>
  <c r="P69" i="4"/>
  <c r="F69" i="4"/>
  <c r="E69" i="4"/>
  <c r="C69" i="4"/>
  <c r="R68" i="4"/>
  <c r="P68" i="4"/>
  <c r="F68" i="4"/>
  <c r="E68" i="4"/>
  <c r="C68" i="4"/>
  <c r="R67" i="4"/>
  <c r="P67" i="4"/>
  <c r="F67" i="4"/>
  <c r="E67" i="4"/>
  <c r="C67" i="4"/>
  <c r="R66" i="4"/>
  <c r="P66" i="4"/>
  <c r="F66" i="4"/>
  <c r="E66" i="4"/>
  <c r="C66" i="4"/>
  <c r="R65" i="4"/>
  <c r="P65" i="4"/>
  <c r="F65" i="4"/>
  <c r="E65" i="4"/>
  <c r="C65" i="4"/>
  <c r="R64" i="4"/>
  <c r="P64" i="4"/>
  <c r="F64" i="4"/>
  <c r="E64" i="4"/>
  <c r="C64" i="4"/>
  <c r="R63" i="4"/>
  <c r="P63" i="4"/>
  <c r="F63" i="4"/>
  <c r="E63" i="4"/>
  <c r="C63" i="4"/>
  <c r="R62" i="4"/>
  <c r="P62" i="4"/>
  <c r="F62" i="4"/>
  <c r="E62" i="4"/>
  <c r="C62" i="4"/>
  <c r="R61" i="4"/>
  <c r="P61" i="4"/>
  <c r="F61" i="4"/>
  <c r="E61" i="4"/>
  <c r="C61" i="4"/>
  <c r="R60" i="4"/>
  <c r="P60" i="4"/>
  <c r="F60" i="4"/>
  <c r="E60" i="4"/>
  <c r="C60" i="4"/>
  <c r="R59" i="4"/>
  <c r="P59" i="4"/>
  <c r="F59" i="4"/>
  <c r="E59" i="4"/>
  <c r="C59" i="4"/>
  <c r="R58" i="4"/>
  <c r="P58" i="4"/>
  <c r="F58" i="4"/>
  <c r="E58" i="4"/>
  <c r="C58" i="4"/>
  <c r="R57" i="4"/>
  <c r="P57" i="4"/>
  <c r="F57" i="4"/>
  <c r="E57" i="4"/>
  <c r="C57" i="4"/>
  <c r="R56" i="4"/>
  <c r="P56" i="4"/>
  <c r="F56" i="4"/>
  <c r="E56" i="4"/>
  <c r="C56" i="4"/>
  <c r="R55" i="4"/>
  <c r="P55" i="4"/>
  <c r="F55" i="4"/>
  <c r="E55" i="4"/>
  <c r="C55" i="4"/>
  <c r="R54" i="4"/>
  <c r="P54" i="4"/>
  <c r="F54" i="4"/>
  <c r="E54" i="4"/>
  <c r="C54" i="4"/>
  <c r="R53" i="4"/>
  <c r="P53" i="4"/>
  <c r="F53" i="4"/>
  <c r="E53" i="4"/>
  <c r="C53" i="4"/>
  <c r="R52" i="4"/>
  <c r="P52" i="4"/>
  <c r="F52" i="4"/>
  <c r="E52" i="4"/>
  <c r="C52" i="4"/>
  <c r="R51" i="4"/>
  <c r="P51" i="4"/>
  <c r="F51" i="4"/>
  <c r="E51" i="4"/>
  <c r="C51" i="4"/>
  <c r="R50" i="4"/>
  <c r="P50" i="4"/>
  <c r="F50" i="4"/>
  <c r="E50" i="4"/>
  <c r="C50" i="4"/>
  <c r="R49" i="4"/>
  <c r="P49" i="4"/>
  <c r="F49" i="4"/>
  <c r="E49" i="4"/>
  <c r="C49" i="4"/>
  <c r="R48" i="4"/>
  <c r="P48" i="4"/>
  <c r="F48" i="4"/>
  <c r="E48" i="4"/>
  <c r="C48" i="4"/>
  <c r="R47" i="4"/>
  <c r="P47" i="4"/>
  <c r="F47" i="4"/>
  <c r="E47" i="4"/>
  <c r="C47" i="4"/>
  <c r="R46" i="4"/>
  <c r="P46" i="4"/>
  <c r="F46" i="4"/>
  <c r="E46" i="4"/>
  <c r="C46" i="4"/>
  <c r="R45" i="4"/>
  <c r="P45" i="4"/>
  <c r="F45" i="4"/>
  <c r="E45" i="4"/>
  <c r="C45" i="4"/>
  <c r="R44" i="4"/>
  <c r="P44" i="4"/>
  <c r="F44" i="4"/>
  <c r="E44" i="4"/>
  <c r="C44" i="4"/>
  <c r="R43" i="4"/>
  <c r="P43" i="4"/>
  <c r="F43" i="4"/>
  <c r="E43" i="4"/>
  <c r="C43" i="4"/>
  <c r="R42" i="4"/>
  <c r="P42" i="4"/>
  <c r="F42" i="4"/>
  <c r="E42" i="4"/>
  <c r="C42" i="4"/>
  <c r="R41" i="4"/>
  <c r="P41" i="4"/>
  <c r="F41" i="4"/>
  <c r="E41" i="4"/>
  <c r="C41" i="4"/>
  <c r="R40" i="4"/>
  <c r="P40" i="4"/>
  <c r="F40" i="4"/>
  <c r="E40" i="4"/>
  <c r="C40" i="4"/>
  <c r="R39" i="4"/>
  <c r="P39" i="4"/>
  <c r="F39" i="4"/>
  <c r="E39" i="4"/>
  <c r="C39" i="4"/>
  <c r="R38" i="4"/>
  <c r="P38" i="4"/>
  <c r="F38" i="4"/>
  <c r="E38" i="4"/>
  <c r="C38" i="4"/>
  <c r="R37" i="4"/>
  <c r="P37" i="4"/>
  <c r="F37" i="4"/>
  <c r="E37" i="4"/>
  <c r="C37" i="4"/>
  <c r="R36" i="4"/>
  <c r="P36" i="4"/>
  <c r="F36" i="4"/>
  <c r="E36" i="4"/>
  <c r="C36" i="4"/>
  <c r="R35" i="4"/>
  <c r="P35" i="4"/>
  <c r="F35" i="4"/>
  <c r="E35" i="4"/>
  <c r="C35" i="4"/>
  <c r="R34" i="4"/>
  <c r="P34" i="4"/>
  <c r="F34" i="4"/>
  <c r="E34" i="4"/>
  <c r="C34" i="4"/>
  <c r="R33" i="4"/>
  <c r="P33" i="4"/>
  <c r="F33" i="4"/>
  <c r="E33" i="4"/>
  <c r="C33" i="4"/>
  <c r="R32" i="4"/>
  <c r="P32" i="4"/>
  <c r="F32" i="4"/>
  <c r="E32" i="4"/>
  <c r="C32" i="4"/>
  <c r="R31" i="4"/>
  <c r="P31" i="4"/>
  <c r="F31" i="4"/>
  <c r="E31" i="4"/>
  <c r="C31" i="4"/>
  <c r="R30" i="4"/>
  <c r="P30" i="4"/>
  <c r="F30" i="4"/>
  <c r="E30" i="4"/>
  <c r="C30" i="4"/>
  <c r="R29" i="4"/>
  <c r="P29" i="4"/>
  <c r="F29" i="4"/>
  <c r="E29" i="4"/>
  <c r="C29" i="4"/>
  <c r="R28" i="4"/>
  <c r="P28" i="4"/>
  <c r="F28" i="4"/>
  <c r="E28" i="4"/>
  <c r="C28" i="4"/>
  <c r="R27" i="4"/>
  <c r="P27" i="4"/>
  <c r="F27" i="4"/>
  <c r="E27" i="4"/>
  <c r="C27" i="4"/>
  <c r="R26" i="4"/>
  <c r="P26" i="4"/>
  <c r="F26" i="4"/>
  <c r="E26" i="4"/>
  <c r="C26" i="4"/>
  <c r="R25" i="4"/>
  <c r="P25" i="4"/>
  <c r="F25" i="4"/>
  <c r="E25" i="4"/>
  <c r="C25" i="4"/>
  <c r="R24" i="4"/>
  <c r="P24" i="4"/>
  <c r="F24" i="4"/>
  <c r="E24" i="4"/>
  <c r="C24" i="4"/>
  <c r="R23" i="4"/>
  <c r="P23" i="4"/>
  <c r="F23" i="4"/>
  <c r="E23" i="4"/>
  <c r="C23" i="4"/>
  <c r="R22" i="4"/>
  <c r="P22" i="4"/>
  <c r="F22" i="4"/>
  <c r="E22" i="4"/>
  <c r="C22" i="4"/>
  <c r="R21" i="4"/>
  <c r="P21" i="4"/>
  <c r="F21" i="4"/>
  <c r="E21" i="4"/>
  <c r="C21" i="4"/>
  <c r="R20" i="4"/>
  <c r="P20" i="4"/>
  <c r="F20" i="4"/>
  <c r="E20" i="4"/>
  <c r="C20" i="4"/>
  <c r="R19" i="4"/>
  <c r="P19" i="4"/>
  <c r="F19" i="4"/>
  <c r="E19" i="4"/>
  <c r="C19" i="4"/>
  <c r="R18" i="4"/>
  <c r="P18" i="4"/>
  <c r="F18" i="4"/>
  <c r="E18" i="4"/>
  <c r="C18" i="4"/>
  <c r="R17" i="4"/>
  <c r="P17" i="4"/>
  <c r="F17" i="4"/>
  <c r="E17" i="4"/>
  <c r="C17" i="4"/>
  <c r="R16" i="4"/>
  <c r="P16" i="4"/>
  <c r="F16" i="4"/>
  <c r="E16" i="4"/>
  <c r="C16" i="4"/>
  <c r="R15" i="4"/>
  <c r="P15" i="4"/>
  <c r="F15" i="4"/>
  <c r="E15" i="4"/>
  <c r="C15" i="4"/>
  <c r="R14" i="4"/>
  <c r="P14" i="4"/>
  <c r="F14" i="4"/>
  <c r="E14" i="4"/>
  <c r="C14" i="4"/>
  <c r="R13" i="4"/>
  <c r="P13" i="4"/>
  <c r="F13" i="4"/>
  <c r="E13" i="4"/>
  <c r="C13" i="4"/>
  <c r="R12" i="4"/>
  <c r="P12" i="4"/>
  <c r="F12" i="4"/>
  <c r="E12" i="4"/>
  <c r="C12" i="4"/>
  <c r="R11" i="4"/>
  <c r="P11" i="4"/>
  <c r="F11" i="4"/>
  <c r="E11" i="4"/>
  <c r="C11" i="4"/>
  <c r="R10" i="4"/>
  <c r="P10" i="4"/>
  <c r="F10" i="4"/>
  <c r="E10" i="4"/>
  <c r="C10" i="4"/>
  <c r="R9" i="4"/>
  <c r="P9" i="4"/>
  <c r="F9" i="4"/>
  <c r="E9" i="4"/>
  <c r="C9" i="4"/>
  <c r="B3" i="2" l="1"/>
  <c r="F13" i="2"/>
  <c r="E13" i="2" s="1"/>
  <c r="F12" i="2"/>
  <c r="E12" i="2" s="1"/>
  <c r="D12" i="2" s="1"/>
  <c r="F11" i="2"/>
  <c r="E11" i="2" s="1"/>
  <c r="F10" i="2"/>
  <c r="E10" i="2" s="1"/>
  <c r="F9" i="2"/>
  <c r="F8" i="2"/>
  <c r="E8" i="2" s="1"/>
  <c r="D8" i="2" s="1"/>
  <c r="F7" i="2"/>
  <c r="E7" i="2" s="1"/>
  <c r="F6" i="2"/>
  <c r="D10" i="2" l="1"/>
  <c r="D11" i="2"/>
  <c r="E9" i="2"/>
  <c r="D9" i="2" s="1"/>
  <c r="E6" i="2"/>
  <c r="D13" i="2"/>
  <c r="D7" i="2"/>
  <c r="D6" i="2" l="1"/>
  <c r="D14" i="2" s="1"/>
  <c r="F14" i="2" l="1"/>
  <c r="E14" i="2"/>
  <c r="F1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Edward Suárez Gómez</author>
  </authors>
  <commentList>
    <comment ref="F27" authorId="0" shapeId="0" xr:uid="{00000000-0006-0000-0000-000006000000}">
      <text>
        <r>
          <rPr>
            <sz val="10"/>
            <color rgb="FF000000"/>
            <rFont val="Calibri"/>
            <family val="2"/>
          </rPr>
          <t xml:space="preserve">Un factor  de éxito es un término de gestión que designa un elemento que es necesario para que una organización o proyecto alcance su misión, ejemplo:
</t>
        </r>
        <r>
          <rPr>
            <sz val="10"/>
            <color rgb="FF000000"/>
            <rFont val="Calibri"/>
            <family val="2"/>
          </rPr>
          <t xml:space="preserve">
</t>
        </r>
        <r>
          <rPr>
            <sz val="10"/>
            <color rgb="FF000000"/>
            <rFont val="Calibri"/>
            <family val="2"/>
          </rPr>
          <t xml:space="preserve">- El enfoque estratégico (liderazgo, gestión, planificación) ...
</t>
        </r>
        <r>
          <rPr>
            <sz val="10"/>
            <color rgb="FF000000"/>
            <rFont val="Calibri"/>
            <family val="2"/>
          </rPr>
          <t xml:space="preserve">- Las personas (personal, conocimiento, experiencia, aprendizaje, desarrollo) ...
</t>
        </r>
        <r>
          <rPr>
            <sz val="10"/>
            <color rgb="FF000000"/>
            <rFont val="Calibri"/>
            <family val="2"/>
          </rPr>
          <t xml:space="preserve">- Las operaciones (procesos, trabajo) ...
</t>
        </r>
        <r>
          <rPr>
            <sz val="10"/>
            <color rgb="FF000000"/>
            <rFont val="Calibri"/>
            <family val="2"/>
          </rPr>
          <t xml:space="preserve">- El marketing (relaciones con los grupos de valor, entidades u organismos, capacidad de respuesta)
</t>
        </r>
      </text>
    </comment>
    <comment ref="A62" authorId="0" shapeId="0" xr:uid="{00000000-0006-0000-0000-000007000000}">
      <text>
        <r>
          <rPr>
            <sz val="10"/>
            <color rgb="FF000000"/>
            <rFont val="Calibri"/>
            <family val="2"/>
          </rPr>
          <t xml:space="preserve">Describir la ruta donde se encunetra ubicado el documento o documentos relacionados en la casilla anterior o  en general el medio dónde se encuentra disponible para su consulta, puede ser un drive, una página web, una ruta  interna o externa específica, etc.
</t>
        </r>
      </text>
    </comment>
    <comment ref="A63" authorId="0" shapeId="0" xr:uid="{00000000-0006-0000-0000-000008000000}">
      <text>
        <r>
          <rPr>
            <sz val="10"/>
            <color rgb="FF000000"/>
            <rFont val="Arial"/>
            <family val="34"/>
          </rPr>
          <t xml:space="preserve">Además de las recomendaciones generales, en este espacio se puede incluir también información sobre si el entrevistado considera que el conocimiento que el tiene, puede convertirse en conocimiento explícito que no existe o no se conoce, por ejemplo mediante: 
</t>
        </r>
        <r>
          <rPr>
            <sz val="10"/>
            <color rgb="FF000000"/>
            <rFont val="Arial"/>
            <family val="34"/>
          </rPr>
          <t xml:space="preserve">Acta de entrega, nombre de un documento con una ruta de archivos, infografías (mapas mentales, mapas conceptuales,flujogramas), procedimientos, instructivos, manuales, guías, registros de entrevistas,  un video con una ruta de archivos, video de entrevista a un funcionario, video de ilustración de un programa de computador,  libros, revistas, memorias de eventos o capacitaciones, también puede incluir documentos externos e incluso normativas vigentes, entre otros registros disponibles.
</t>
        </r>
        <r>
          <rPr>
            <sz val="10"/>
            <color rgb="FF000000"/>
            <rFont val="Arial"/>
            <family val="34"/>
          </rPr>
          <t xml:space="preserve">Esto en caso de que el entrevistado tenga un conocimiento que no está documentado en ninguna parte y en ningún medio disponible, puede usar este espacio para adicionar la recomendación correspondiente.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Edward Suárez Gómez</author>
  </authors>
  <commentList>
    <comment ref="A6" authorId="0" shapeId="0" xr:uid="{00000000-0006-0000-0200-000001000000}">
      <text>
        <r>
          <rPr>
            <sz val="9"/>
            <color rgb="FF000000"/>
            <rFont val="Tahoma"/>
            <family val="2"/>
          </rPr>
          <t xml:space="preserve">
</t>
        </r>
        <r>
          <rPr>
            <sz val="9"/>
            <color rgb="FF000000"/>
            <rFont val="Tahoma"/>
            <family val="2"/>
          </rPr>
          <t xml:space="preserve">Establecer toda la línea estratégica que se relacionará con el tema a analizar. 
</t>
        </r>
        <r>
          <rPr>
            <sz val="9"/>
            <color rgb="FF000000"/>
            <rFont val="Tahoma"/>
            <family val="2"/>
          </rPr>
          <t xml:space="preserve">
</t>
        </r>
        <r>
          <rPr>
            <sz val="9"/>
            <color rgb="FF000000"/>
            <rFont val="Tahoma"/>
            <family val="2"/>
          </rPr>
          <t xml:space="preserve">Para diligenciar esta sección se puede consultar el documento: 
</t>
        </r>
        <r>
          <rPr>
            <sz val="9"/>
            <color rgb="FF000000"/>
            <rFont val="Tahoma"/>
            <family val="2"/>
          </rPr>
          <t xml:space="preserve">Plan Estratégico Sectorial 2023 -2026 y sus correspondientes metas, según anexo, el documento se encuentra publicado en:
</t>
        </r>
        <r>
          <rPr>
            <sz val="9"/>
            <color rgb="FF000000"/>
            <rFont val="Tahoma"/>
            <family val="2"/>
          </rPr>
          <t xml:space="preserve"> https://www.mincit.gov.co/getattachment/ministerio/planeacion/planeacion-estrategica-sectorial/plan-de-accion-planeacion-estrategica-sectorial/2023/presentacion-plan-estrategico-sectorial-2023-2026/17-08-2023-presentacion-plan-estrategico-sectorial-2023-2026.pdf.aspx
</t>
        </r>
        <r>
          <rPr>
            <sz val="9"/>
            <color rgb="FF000000"/>
            <rFont val="Tahoma"/>
            <family val="2"/>
          </rPr>
          <t xml:space="preserve">
</t>
        </r>
        <r>
          <rPr>
            <sz val="9"/>
            <color rgb="FF000000"/>
            <rFont val="Tahoma"/>
            <family val="2"/>
          </rPr>
          <t xml:space="preserve">En este documento específicamente el contenido de cada uno de los objetivos estratégicos sectoriales y sus respectivas metas
</t>
        </r>
      </text>
    </comment>
    <comment ref="A7" authorId="0" shapeId="0" xr:uid="{00000000-0006-0000-0200-000002000000}">
      <text>
        <r>
          <rPr>
            <b/>
            <sz val="13"/>
            <color theme="3"/>
            <rFont val="Calibri"/>
            <family val="2"/>
            <scheme val="minor"/>
          </rPr>
          <t xml:space="preserve">
</t>
        </r>
        <r>
          <rPr>
            <b/>
            <sz val="13"/>
            <color theme="3"/>
            <rFont val="Calibri"/>
            <family val="2"/>
            <scheme val="minor"/>
          </rPr>
          <t xml:space="preserve">Si aplica seleccione el Objetivo de Desarrollo Sostenible - ODS que está alineado y relacionado con el tema a analizar y con el objetivo correspondiente al Plan Estratégico Institucional, los Objetivos de Desarrollo Sostenible - ODS se pueden consultar en la siguiente página web:
</t>
        </r>
        <r>
          <rPr>
            <b/>
            <sz val="13"/>
            <color theme="3"/>
            <rFont val="Calibri"/>
            <family val="2"/>
            <scheme val="minor"/>
          </rPr>
          <t xml:space="preserve"> https://www1.undp.org/content/undp/es/home/sustainable-development-goals/</t>
        </r>
      </text>
    </comment>
    <comment ref="B7" authorId="0" shapeId="0" xr:uid="{00000000-0006-0000-0200-000003000000}">
      <text>
        <r>
          <rPr>
            <sz val="9"/>
            <color rgb="FF000000"/>
            <rFont val="Tahoma"/>
            <family val="2"/>
          </rPr>
          <t xml:space="preserve">
</t>
        </r>
        <r>
          <rPr>
            <sz val="9"/>
            <color rgb="FF000000"/>
            <rFont val="Tahoma"/>
            <family val="2"/>
          </rPr>
          <t xml:space="preserve">En esta sección se seleccionarán los objetivos del </t>
        </r>
        <r>
          <rPr>
            <sz val="9"/>
            <color rgb="FF000000"/>
            <rFont val="Calibri"/>
            <family val="2"/>
            <scheme val="minor"/>
          </rPr>
          <t>Plan Estratégico Sectorial 2023 -2026 y sus correspondientes metas, según anexo, el documento se encuentra publicado en:</t>
        </r>
        <r>
          <rPr>
            <sz val="2"/>
            <color rgb="FF000000"/>
            <rFont val="Calibri"/>
            <family val="2"/>
            <scheme val="minor"/>
          </rPr>
          <t xml:space="preserve">
</t>
        </r>
        <r>
          <rPr>
            <sz val="9"/>
            <color rgb="FF000000"/>
            <rFont val="Calibri"/>
            <family val="2"/>
            <scheme val="minor"/>
          </rPr>
          <t xml:space="preserve"> https://www.mincit.gov.co/getattachment/ministerio/planeacion/planeacion-estrategica-sectorial/plan-de-accion-planeacion-estrategica-sectorial/2023/presentacion-plan-estrategico-sectorial-2023-2026/17-08-2023-presentacion-plan-estrategico-sectorial-2023-2026.pdf.aspx</t>
        </r>
      </text>
    </comment>
    <comment ref="D7" authorId="0" shapeId="0" xr:uid="{00000000-0006-0000-0200-000004000000}">
      <text>
        <r>
          <rPr>
            <sz val="9"/>
            <color rgb="FF000000"/>
            <rFont val="Tahoma"/>
            <family val="2"/>
          </rPr>
          <t xml:space="preserve">
</t>
        </r>
        <r>
          <rPr>
            <sz val="9"/>
            <color rgb="FF000000"/>
            <rFont val="Tahoma"/>
            <family val="2"/>
          </rPr>
          <t>En esta sección se agregarán los datos relativos al proceso encargado del tema que se va a relacionar también con los objetivos anteriormente seleccionados</t>
        </r>
      </text>
    </comment>
    <comment ref="I7" authorId="0" shapeId="0" xr:uid="{00000000-0006-0000-0200-000005000000}">
      <text>
        <r>
          <rPr>
            <sz val="10"/>
            <color rgb="FF000000"/>
            <rFont val="Tahoma"/>
            <family val="2"/>
          </rPr>
          <t>En esta sección se identifica el tema de conocimiento a inventariar, el área principal donde se gestiona, y es la misma área o dependencia de donde pertenece el funcionario o contratista que se está entrevistando. También se selecciona el nivel de importancia que el tema tiene en relación a los objetivos estratégicos</t>
        </r>
      </text>
    </comment>
    <comment ref="L7" authorId="0" shapeId="0" xr:uid="{00000000-0006-0000-0200-000006000000}">
      <text>
        <r>
          <rPr>
            <sz val="9"/>
            <color rgb="FF000000"/>
            <rFont val="Tahoma"/>
            <family val="2"/>
          </rPr>
          <t>En esta sección se diligenciará la información relativa al funcionario o funcionarios o contratistas encargados del tema o que poseen conocimiento necesario y que estén encargados de su ejecución directa, también se selecciona el nivel de conocimiento que posea cada funcionario o contratista.</t>
        </r>
      </text>
    </comment>
    <comment ref="T7" authorId="0" shapeId="0" xr:uid="{00000000-0006-0000-0200-000007000000}">
      <text>
        <r>
          <rPr>
            <sz val="9"/>
            <color rgb="FF000000"/>
            <rFont val="Tahoma"/>
            <family val="2"/>
          </rPr>
          <t xml:space="preserve">
</t>
        </r>
        <r>
          <rPr>
            <sz val="9"/>
            <color rgb="FF000000"/>
            <rFont val="Tahoma"/>
            <family val="2"/>
          </rPr>
          <t xml:space="preserve">En la última parte del formato se levantará la información relativa a la disponibilidad de registros que evidencian la documentación total o parcial del tema, en caso de ser encontrados se calificará como existencia de registros nula, independiente de que el grado de conocimiento de los funcionarios sea 0 o 100, pueden hallarse o no registros del tema.
</t>
        </r>
        <r>
          <rPr>
            <sz val="9"/>
            <color rgb="FF000000"/>
            <rFont val="Tahoma"/>
            <family val="2"/>
          </rPr>
          <t>De la opción que se seleccione en la columna C, saldrá un informe anexo de forma automática que mostrará en una tabla y en gráficos por procesos cuál es el estado de la documentación por procesos</t>
        </r>
      </text>
    </comment>
    <comment ref="B8" authorId="0" shapeId="0" xr:uid="{00000000-0006-0000-0200-000008000000}">
      <text>
        <r>
          <rPr>
            <sz val="9"/>
            <color rgb="FF000000"/>
            <rFont val="Tahoma"/>
            <family val="2"/>
          </rPr>
          <t xml:space="preserve">
</t>
        </r>
        <r>
          <rPr>
            <sz val="9"/>
            <color rgb="FF000000"/>
            <rFont val="Tahoma"/>
            <family val="2"/>
          </rPr>
          <t>Seleccione el objetivo estratégico según el Plan Estratégico Sectorial (PES) 2023 - 2026</t>
        </r>
      </text>
    </comment>
    <comment ref="C8" authorId="0" shapeId="0" xr:uid="{00000000-0006-0000-0200-000009000000}">
      <text>
        <r>
          <rPr>
            <sz val="9"/>
            <color rgb="FF000000"/>
            <rFont val="Tahoma"/>
            <family val="2"/>
          </rPr>
          <t xml:space="preserve">
</t>
        </r>
        <r>
          <rPr>
            <sz val="9"/>
            <color rgb="FF000000"/>
            <rFont val="Tahoma"/>
            <family val="2"/>
          </rPr>
          <t>la información de esta columna aparece automáticamente cuando selecciona el objetivo general</t>
        </r>
      </text>
    </comment>
    <comment ref="D8" authorId="0" shapeId="0" xr:uid="{00000000-0006-0000-0200-00000A000000}">
      <text>
        <r>
          <rPr>
            <b/>
            <sz val="13"/>
            <color theme="3"/>
            <rFont val="Calibri"/>
            <family val="2"/>
            <scheme val="minor"/>
          </rPr>
          <t xml:space="preserve">Seleccione el proceso que reporta la información sobre el tema inventariado 
</t>
        </r>
        <r>
          <rPr>
            <b/>
            <sz val="13"/>
            <color theme="3"/>
            <rFont val="Calibri"/>
            <family val="2"/>
            <scheme val="minor"/>
          </rPr>
          <t xml:space="preserve">
</t>
        </r>
      </text>
    </comment>
    <comment ref="E8" authorId="0" shapeId="0" xr:uid="{00000000-0006-0000-0200-00000B000000}">
      <text>
        <r>
          <rPr>
            <sz val="9"/>
            <color rgb="FF000000"/>
            <rFont val="Tahoma"/>
            <family val="2"/>
          </rPr>
          <t xml:space="preserve">
</t>
        </r>
        <r>
          <rPr>
            <sz val="9"/>
            <color rgb="FF000000"/>
            <rFont val="Tahoma"/>
            <family val="2"/>
          </rPr>
          <t>En esta columna, la sigla del proceso aparecerá automáticamente cuando selecciona el nombre de la dependencia en la columna anterior, esta columna puede estar oculta. por favor no borrar ni modificar ya que con esta sigla se calculan automátivcamente los informes gráficos y tablas que genera el formato, así que preferiblemente mantenerla oculta</t>
        </r>
      </text>
    </comment>
    <comment ref="F8" authorId="0" shapeId="0" xr:uid="{00000000-0006-0000-0200-00000C000000}">
      <text>
        <r>
          <rPr>
            <sz val="9"/>
            <color rgb="FF000000"/>
            <rFont val="Tahoma"/>
            <family val="2"/>
          </rPr>
          <t xml:space="preserve">El objetivo del proceso aparecerá automáticamente cuando selecciona la columna "Proceso responsable", dicho objetivo según lo registrado en la caracterización de cada proceso, razón por la que si se actualiza el mapa de procesos, se debe actualizar esta descripción en la lista desplegable que hace parte de este archivo.
</t>
        </r>
        <r>
          <rPr>
            <sz val="9"/>
            <color rgb="FF000000"/>
            <rFont val="Tahoma"/>
            <family val="2"/>
          </rPr>
          <t xml:space="preserve"> </t>
        </r>
      </text>
    </comment>
    <comment ref="G8" authorId="0" shapeId="0" xr:uid="{00000000-0006-0000-0200-00000D000000}">
      <text>
        <r>
          <rPr>
            <sz val="9"/>
            <color rgb="FF000000"/>
            <rFont val="Tahoma"/>
            <family val="2"/>
          </rPr>
          <t xml:space="preserve">
</t>
        </r>
        <r>
          <rPr>
            <sz val="9"/>
            <color rgb="FF000000"/>
            <rFont val="Tahoma"/>
            <family val="2"/>
          </rPr>
          <t>Digite el cargo del funcionario que lidera el proceso o área, no es necesario el nombre, pero si lo es el cargo</t>
        </r>
      </text>
    </comment>
    <comment ref="H8" authorId="0" shapeId="0" xr:uid="{00000000-0006-0000-0200-00000E000000}">
      <text>
        <r>
          <rPr>
            <sz val="9"/>
            <color rgb="FF000000"/>
            <rFont val="Tahoma"/>
            <family val="2"/>
          </rPr>
          <t xml:space="preserve">
</t>
        </r>
        <r>
          <rPr>
            <sz val="9"/>
            <color rgb="FF000000"/>
            <rFont val="Tahoma"/>
            <family val="2"/>
          </rPr>
          <t>Digite el cargo del funcionario que lidera el proceso o área, no es necesario el nombre, pero si lo es el cargo</t>
        </r>
      </text>
    </comment>
    <comment ref="I8" authorId="0" shapeId="0" xr:uid="{00000000-0006-0000-0200-00000F000000}">
      <text>
        <r>
          <rPr>
            <sz val="9"/>
            <color rgb="FF000000"/>
            <rFont val="Tahoma"/>
            <family val="2"/>
          </rPr>
          <t xml:space="preserve">
</t>
        </r>
        <r>
          <rPr>
            <sz val="10.5"/>
            <color rgb="FF000000"/>
            <rFont val="Tahoma"/>
            <family val="2"/>
          </rPr>
          <t xml:space="preserve">Digite el nombre del tema a analizar, el cual debe estar relacionado con el proceso que seleccionó y con los objetivos seleccionados al comienzo del formato, puede escribir el tema primero en esta casilla y luego relacionar los objetivos correspondientes al inicio de esta tabla (Columnas A y B). En cada casilla deberá escribir un solo </t>
        </r>
        <r>
          <rPr>
            <sz val="10"/>
            <color rgb="FF000000"/>
            <rFont val="Tahoma"/>
            <family val="2"/>
          </rPr>
          <t xml:space="preserve">tema </t>
        </r>
        <r>
          <rPr>
            <sz val="11"/>
            <color rgb="FF000000"/>
            <rFont val="Calibri"/>
            <family val="2"/>
          </rPr>
          <t xml:space="preserve">por </t>
        </r>
        <r>
          <rPr>
            <sz val="12"/>
            <color rgb="FF000000"/>
            <rFont val="Calibri"/>
            <family val="2"/>
          </rPr>
          <t xml:space="preserve">casilla </t>
        </r>
        <r>
          <rPr>
            <sz val="11"/>
            <color rgb="FF000000"/>
            <rFont val="Calibri"/>
            <family val="2"/>
          </rPr>
          <t>y en la misma se pueden incluir los subtemas asociados a este</t>
        </r>
        <r>
          <rPr>
            <sz val="11"/>
            <color rgb="FF000000"/>
            <rFont val="Tahoma"/>
            <family val="2"/>
          </rPr>
          <t xml:space="preserve">, </t>
        </r>
        <r>
          <rPr>
            <sz val="10.5"/>
            <color rgb="FF000000"/>
            <rFont val="Tahoma"/>
            <family val="2"/>
          </rPr>
          <t>el cual no deberá ser extenso en su denominación, preferiblemente use una o máximo tres palabras que lo identifiquen dentro de la dependencia, evite las siglas y si las utiliza escriba el respectivo significado de las mismas.</t>
        </r>
      </text>
    </comment>
    <comment ref="J8" authorId="0" shapeId="0" xr:uid="{00000000-0006-0000-0200-000010000000}">
      <text>
        <r>
          <rPr>
            <sz val="10"/>
            <color rgb="FF000000"/>
            <rFont val="Tahoma"/>
            <family val="2"/>
          </rPr>
          <t>Principal dependencia o área donde se maneja el tema, es el área que corresponde al funcionario o contratista que se está entrevistando</t>
        </r>
      </text>
    </comment>
    <comment ref="K8" authorId="0" shapeId="0" xr:uid="{00000000-0006-0000-0200-000011000000}">
      <text>
        <r>
          <rPr>
            <sz val="9"/>
            <color rgb="FF000000"/>
            <rFont val="Tahoma"/>
            <family val="2"/>
          </rPr>
          <t xml:space="preserve">
</t>
        </r>
        <r>
          <rPr>
            <sz val="9"/>
            <color rgb="FF000000"/>
            <rFont val="Tahoma"/>
            <family val="2"/>
          </rPr>
          <t>Dentro de las siguientes categorías seleccione el nivel de importancia que el tema tiene para la estrategia de la institución en general, remítase a los objetivos estratégicos que seleccionó y luego por tema seleccione una opción de la lista desplegable</t>
        </r>
      </text>
    </comment>
    <comment ref="L8" authorId="0" shapeId="0" xr:uid="{00000000-0006-0000-0200-000012000000}">
      <text>
        <r>
          <rPr>
            <sz val="9"/>
            <color rgb="FF000000"/>
            <rFont val="Tahoma"/>
            <family val="2"/>
          </rPr>
          <t xml:space="preserve">
</t>
        </r>
        <r>
          <rPr>
            <sz val="9"/>
            <color rgb="FF000000"/>
            <rFont val="Tahoma"/>
            <family val="2"/>
          </rPr>
          <t xml:space="preserve">Escriba el nombre de cada funcionario o contratista que maneja el tema, en caso de ser más de una persona, es decir si son dos personas o más, menciónelos en casillas diferentes y combine las celdas del formato que considere necesarias menos las que incluyen el nombre del proceso ni su sigla, en ese orden de ideas lo único que no podrá combinar es esta sección denominada </t>
        </r>
        <r>
          <rPr>
            <b/>
            <i/>
            <sz val="9"/>
            <color rgb="FF000000"/>
            <rFont val="Tahoma"/>
            <family val="2"/>
          </rPr>
          <t>"Información del funcionario o contratista que posee el conocimiento del tema</t>
        </r>
        <r>
          <rPr>
            <sz val="9"/>
            <color rgb="FF000000"/>
            <rFont val="Tahoma"/>
            <family val="2"/>
          </rPr>
          <t xml:space="preserve">" al igual que la sección </t>
        </r>
        <r>
          <rPr>
            <b/>
            <i/>
            <sz val="9"/>
            <color rgb="FF000000"/>
            <rFont val="Tahoma"/>
            <family val="2"/>
          </rPr>
          <t>"Proceso responsable"</t>
        </r>
        <r>
          <rPr>
            <sz val="9"/>
            <color rgb="FF000000"/>
            <rFont val="Tahoma"/>
            <family val="2"/>
          </rPr>
          <t xml:space="preserve"> para cada funcionario o contratista así manejen todos un solo tema y pertenezcan a un solo proceso, se debe seleccionar para cada  uno de estos colaboradores la casilla del proceso al que pertenece sin combinarla </t>
        </r>
        <r>
          <rPr>
            <sz val="10"/>
            <color rgb="FF000000"/>
            <rFont val="Tahoma"/>
            <family val="2"/>
          </rPr>
          <t xml:space="preserve"> es decir: </t>
        </r>
        <r>
          <rPr>
            <b/>
            <sz val="10"/>
            <color rgb="FF000000"/>
            <rFont val="Calibri"/>
            <family val="2"/>
          </rPr>
          <t>No combinar las columnas D y E para no afectar la formulación de los informes anexos</t>
        </r>
        <r>
          <rPr>
            <b/>
            <sz val="9"/>
            <color rgb="FF000000"/>
            <rFont val="Calibri"/>
            <family val="2"/>
          </rPr>
          <t xml:space="preserve"> </t>
        </r>
        <r>
          <rPr>
            <b/>
            <sz val="9"/>
            <color rgb="FF000000"/>
            <rFont val="Tahoma"/>
            <family val="2"/>
          </rPr>
          <t xml:space="preserve">.
</t>
        </r>
        <r>
          <rPr>
            <sz val="9"/>
            <color rgb="FF000000"/>
            <rFont val="Tahoma"/>
            <family val="2"/>
          </rPr>
          <t xml:space="preserve">
</t>
        </r>
        <r>
          <rPr>
            <b/>
            <sz val="9"/>
            <color rgb="FF000000"/>
            <rFont val="Tahoma"/>
            <family val="2"/>
          </rPr>
          <t xml:space="preserve">Nota 1: </t>
        </r>
        <r>
          <rPr>
            <sz val="9"/>
            <color rgb="FF000000"/>
            <rFont val="Tahoma"/>
            <family val="2"/>
          </rPr>
          <t xml:space="preserve">Si no lo considera no es necesario agregar los datos de todos los funcionarios o contratistas que conocen el tema, si todos ellos manejan la misma información o poseen el mismo grado de conocimiento y se cuenta con los mismos soportes de conocimiento explícito.
</t>
        </r>
        <r>
          <rPr>
            <sz val="9"/>
            <color rgb="FF000000"/>
            <rFont val="Tahoma"/>
            <family val="2"/>
          </rPr>
          <t xml:space="preserve">
</t>
        </r>
        <r>
          <rPr>
            <b/>
            <sz val="9"/>
            <color rgb="FF000000"/>
            <rFont val="Tahoma"/>
            <family val="2"/>
          </rPr>
          <t>Nota: 2</t>
        </r>
        <r>
          <rPr>
            <sz val="9"/>
            <color rgb="FF000000"/>
            <rFont val="Tahoma"/>
            <family val="2"/>
          </rPr>
          <t xml:space="preserve">: Recuerde que en esta sección solo se diligenciarán los datos del funcionario o contratista siempre y cuando pertenezca en la actualidad al proceso y área que se seleccionó.
</t>
        </r>
        <r>
          <rPr>
            <sz val="9"/>
            <color rgb="FF000000"/>
            <rFont val="Tahoma"/>
            <family val="2"/>
          </rPr>
          <t xml:space="preserve">
</t>
        </r>
        <r>
          <rPr>
            <b/>
            <sz val="9"/>
            <color rgb="FF000000"/>
            <rFont val="Tahoma"/>
            <family val="2"/>
          </rPr>
          <t>Nota 3:</t>
        </r>
        <r>
          <rPr>
            <sz val="9"/>
            <color rgb="FF000000"/>
            <rFont val="Tahoma"/>
            <family val="2"/>
          </rPr>
          <t xml:space="preserve"> Si el funcionario o contratista que conoce y domina el tema se encuentra en otra dependencia, detalle esta situación en la columna observaciones al final de este formato. </t>
        </r>
      </text>
    </comment>
    <comment ref="M8" authorId="0" shapeId="0" xr:uid="{00000000-0006-0000-0200-000013000000}">
      <text>
        <r>
          <rPr>
            <sz val="9"/>
            <color rgb="FF000000"/>
            <rFont val="Tahoma"/>
            <family val="2"/>
          </rPr>
          <t xml:space="preserve">
</t>
        </r>
        <r>
          <rPr>
            <sz val="9"/>
            <color rgb="FF000000"/>
            <rFont val="Tahoma"/>
            <family val="2"/>
          </rPr>
          <t xml:space="preserve">Es el período de tiempo que el funcionario o contratista lleva manejando el tema a cargo, el cual es diferente al tiempo que lleva en la entidad es decir incluye su experiencia general incluso en otras entidades o sectores. El tiempo puede estar representado en días, semanas, meses o años. 
</t>
        </r>
        <r>
          <rPr>
            <sz val="9"/>
            <color rgb="FF000000"/>
            <rFont val="Tahoma"/>
            <family val="2"/>
          </rPr>
          <t xml:space="preserve">
</t>
        </r>
        <r>
          <rPr>
            <sz val="9"/>
            <color rgb="FF000000"/>
            <rFont val="Tahoma"/>
            <family val="2"/>
          </rPr>
          <t>En esta columna seleccione el número.</t>
        </r>
      </text>
    </comment>
    <comment ref="N8" authorId="0" shapeId="0" xr:uid="{00000000-0006-0000-0200-000014000000}">
      <text>
        <r>
          <rPr>
            <sz val="9"/>
            <color rgb="FF000000"/>
            <rFont val="Tahoma"/>
            <family val="2"/>
          </rPr>
          <t xml:space="preserve">
</t>
        </r>
        <r>
          <rPr>
            <sz val="9"/>
            <color rgb="FF000000"/>
            <rFont val="Tahoma"/>
            <family val="2"/>
          </rPr>
          <t>Es la unidad de tiempo que el funcionario o contratista lleva manejando el tema, por lo tanto es el tiempo de experiencia general que puede estar representado en días, semanas, meses o años seleccione en esta columna esa unidad de tiempo que corresponda.</t>
        </r>
      </text>
    </comment>
    <comment ref="O8" authorId="0" shapeId="0" xr:uid="{00000000-0006-0000-0200-000015000000}">
      <text>
        <r>
          <rPr>
            <sz val="9"/>
            <color rgb="FF000000"/>
            <rFont val="Tahoma"/>
            <family val="2"/>
          </rPr>
          <t xml:space="preserve">
</t>
        </r>
        <r>
          <rPr>
            <sz val="9"/>
            <color rgb="FF000000"/>
            <rFont val="Tahoma"/>
            <family val="2"/>
          </rPr>
          <t xml:space="preserve">En la lista desplegable seleccione el nivel de conocimiento que posee el funcionario o contratista sobre el tema, considere para esta calificación el tiempo que lleva en el cargo, el dominio, experiencia y las capacitaciones recibidas en el último año, recuerde que si más de un funcionario o contratista domina el tema estas celdas no se podrán combinar, ya que se deberá evaluar el nivel de conocimiento de cada persona alrededor del tema analizado, en la siguiente celda aparecerá automáticamente la descripción de la calificación seleccionada.
</t>
        </r>
        <r>
          <rPr>
            <sz val="9"/>
            <color rgb="FF000000"/>
            <rFont val="Tahoma"/>
            <family val="2"/>
          </rPr>
          <t xml:space="preserve">
</t>
        </r>
        <r>
          <rPr>
            <sz val="9"/>
            <color rgb="FF000000"/>
            <rFont val="Tahoma"/>
            <family val="2"/>
          </rPr>
          <t xml:space="preserve">Para seleccionar el nivel de conocimiento que requiere esta columna se puede apoyar aplicando al colaborador la encuesta anexa </t>
        </r>
        <r>
          <rPr>
            <b/>
            <i/>
            <sz val="9"/>
            <color rgb="FF000000"/>
            <rFont val="Tahoma"/>
            <family val="2"/>
          </rPr>
          <t xml:space="preserve">"Calificación del nivel conocimiento" dando clic en el título de esta columna o dirigiéndose a la hoja de cálculo que tiene dicho nombre
</t>
        </r>
        <r>
          <rPr>
            <b/>
            <i/>
            <sz val="9"/>
            <color rgb="FF000000"/>
            <rFont val="Tahoma"/>
            <family val="2"/>
          </rPr>
          <t xml:space="preserve">
</t>
        </r>
        <r>
          <rPr>
            <b/>
            <i/>
            <sz val="9"/>
            <color rgb="FF000000"/>
            <rFont val="Tahoma"/>
            <family val="2"/>
          </rPr>
          <t>Si lo considera puede seleccionar el nivel que el colaborador considere más ajustado incluso después de responder la encuesta anexa</t>
        </r>
      </text>
    </comment>
    <comment ref="P8" authorId="0" shapeId="0" xr:uid="{00000000-0006-0000-0200-000016000000}">
      <text>
        <r>
          <rPr>
            <sz val="9"/>
            <color rgb="FF000000"/>
            <rFont val="Tahoma"/>
            <family val="2"/>
          </rPr>
          <t xml:space="preserve">Esta es una descripción que aparecerá automáticamente una vez seleccione una opción en la columna anterior, recomendamos leer esta descripción con detenimiento, para que pueda seleccionar la opción más apropiada en la columna anterior, asociada al </t>
        </r>
        <r>
          <rPr>
            <b/>
            <i/>
            <sz val="9"/>
            <color rgb="FF000000"/>
            <rFont val="Tahoma"/>
            <family val="2"/>
          </rPr>
          <t>Nivel de conocimiento del tema por funcionario</t>
        </r>
      </text>
    </comment>
    <comment ref="Q8" authorId="0" shapeId="0" xr:uid="{00000000-0006-0000-0200-000017000000}">
      <text>
        <r>
          <rPr>
            <sz val="9"/>
            <color rgb="FF000000"/>
            <rFont val="Tahoma"/>
            <family val="2"/>
          </rPr>
          <t xml:space="preserve">
</t>
        </r>
        <r>
          <rPr>
            <sz val="9"/>
            <color rgb="FF000000"/>
            <rFont val="Tahoma"/>
            <family val="2"/>
          </rPr>
          <t>Seleccione de la lista desplegable el tipo de vinculación del funcionario, (esta columna no incluye personal contratista). Si el colaborador es personal contratista seleccione la opción "No aplica"</t>
        </r>
      </text>
    </comment>
    <comment ref="R8" authorId="0" shapeId="0" xr:uid="{00000000-0006-0000-0200-000018000000}">
      <text>
        <r>
          <rPr>
            <sz val="9"/>
            <color rgb="FF000000"/>
            <rFont val="Tahoma"/>
            <family val="2"/>
          </rPr>
          <t xml:space="preserve">
</t>
        </r>
        <r>
          <rPr>
            <sz val="9"/>
            <color rgb="FF000000"/>
            <rFont val="Tahoma"/>
            <family val="2"/>
          </rPr>
          <t xml:space="preserve">Esta columna se diligencia automáticamente, dependiendo de la respuesta seleccionada en la columna anterior
</t>
        </r>
        <r>
          <rPr>
            <sz val="9"/>
            <color rgb="FF000000"/>
            <rFont val="Tahoma"/>
            <family val="2"/>
          </rPr>
          <t>Nota : si en la columna anterior seleccionó la opción no aplica en esta le aparecerá automáticamente la palabra "Contratista"</t>
        </r>
      </text>
    </comment>
    <comment ref="S8" authorId="0" shapeId="0" xr:uid="{00000000-0006-0000-0200-000019000000}">
      <text>
        <r>
          <rPr>
            <sz val="9"/>
            <color rgb="FF000000"/>
            <rFont val="Tahoma"/>
            <family val="2"/>
          </rPr>
          <t xml:space="preserve">
</t>
        </r>
        <r>
          <rPr>
            <sz val="9"/>
            <color rgb="FF000000"/>
            <rFont val="Tahoma"/>
            <family val="2"/>
          </rPr>
          <t>Describa con cual o cuales procesos o dependencias se maneja conjuntamente el tema, por favor escriba el nombre del proceso de la dependencia según corresponda tal como aparece en el mapa de procesos de la entidad o si es una dependencia como aparece en el orgranigrama institucional (Información disponible en la web d ela entidad), para lograr una identificación suficientemente estandarizada mediante la información diligenciada en el formato, si no se interactúa con ninguno, escribir la frase "No aplica" o si es con todos los procesos escribir la palabra "Todos" o escribir más de un área o proceso según aplique.</t>
        </r>
      </text>
    </comment>
    <comment ref="T8" authorId="0" shapeId="0" xr:uid="{00000000-0006-0000-0200-00001A000000}">
      <text>
        <r>
          <rPr>
            <sz val="9"/>
            <color rgb="FF000000"/>
            <rFont val="Tahoma"/>
            <family val="2"/>
          </rPr>
          <t xml:space="preserve">
</t>
        </r>
        <r>
          <rPr>
            <sz val="9"/>
            <color rgb="FF000000"/>
            <rFont val="Tahoma"/>
            <family val="2"/>
          </rPr>
          <t>En la lista desplegable seleccione según corresponda "</t>
        </r>
        <r>
          <rPr>
            <b/>
            <sz val="9"/>
            <color rgb="FF000000"/>
            <rFont val="Tahoma"/>
            <family val="2"/>
          </rPr>
          <t>Nulo"</t>
        </r>
        <r>
          <rPr>
            <sz val="9"/>
            <color rgb="FF000000"/>
            <rFont val="Tahoma"/>
            <family val="2"/>
          </rPr>
          <t xml:space="preserve"> si no existe ningún registro físico que permita consultar el conocimiento que posee el colaborador sobre el tema (Conocimiento tácito), seleccione </t>
        </r>
        <r>
          <rPr>
            <b/>
            <sz val="9"/>
            <color rgb="FF000000"/>
            <rFont val="Tahoma"/>
            <family val="2"/>
          </rPr>
          <t xml:space="preserve">"Parcialmente" </t>
        </r>
        <r>
          <rPr>
            <sz val="9"/>
            <color rgb="FF000000"/>
            <rFont val="Tahoma"/>
            <family val="2"/>
          </rPr>
          <t>si existen evidencias disponibles que documenten de manera parcial el conocimiento del colaborador sobre el tema o seleccione la opción "</t>
        </r>
        <r>
          <rPr>
            <b/>
            <sz val="9"/>
            <color rgb="FF000000"/>
            <rFont val="Tahoma"/>
            <family val="2"/>
          </rPr>
          <t>Totalmente"</t>
        </r>
        <r>
          <rPr>
            <sz val="9"/>
            <color rgb="FF000000"/>
            <rFont val="Tahoma"/>
            <family val="2"/>
          </rPr>
          <t xml:space="preserve"> si el conocimiento que posee el colaborador está totalmente documentado (explícito), estas calificaciones se otorgarán según el criterio del encuestado y/o su jefe inmediato si este último está presente en el momento de la entrevista.
</t>
        </r>
        <r>
          <rPr>
            <sz val="9"/>
            <color rgb="FF000000"/>
            <rFont val="Tahoma"/>
            <family val="2"/>
          </rPr>
          <t xml:space="preserve">
</t>
        </r>
        <r>
          <rPr>
            <b/>
            <sz val="9"/>
            <color rgb="FF000000"/>
            <rFont val="Tahoma"/>
            <family val="2"/>
          </rPr>
          <t>Ejemplo de conocimiento documentado o explícito</t>
        </r>
        <r>
          <rPr>
            <sz val="9"/>
            <color rgb="FF000000"/>
            <rFont val="Tahoma"/>
            <family val="2"/>
          </rPr>
          <t>: Acta de entrega, nombre de un documento con una ruta de archivos, infografías (mapas mentales, mapas conceptuales,flujogramas), procedimientos, instructivos, manuales, guías, actas de reuniones, registros de entrevistas,  un video con una ruta de archivos, video de entrevista o entrevista escrita a un colaborador, video de ilustración de un programa de computador, acuerdos de servicio, libros, revistas, memorias de eventos o capacitaciones, Software o aplicativos, también puede incluir documentos externos e incluso normativas vigentes, entre otros registros disponibles.</t>
        </r>
      </text>
    </comment>
    <comment ref="U8" authorId="0" shapeId="0" xr:uid="{00000000-0006-0000-0200-00001B000000}">
      <text>
        <r>
          <rPr>
            <sz val="9"/>
            <color rgb="FF000000"/>
            <rFont val="Tahoma"/>
            <family val="2"/>
          </rPr>
          <t xml:space="preserve">
</t>
        </r>
        <r>
          <rPr>
            <sz val="9"/>
            <color rgb="FF000000"/>
            <rFont val="Tahoma"/>
            <family val="2"/>
          </rPr>
          <t xml:space="preserve">Si la columna anterior tiene un valor "Nulo" por favor agregue en la columna observaciones qué le haría falta al tema para documentarse y deje este espacion vacío o escriba la palabra "No aplica".
</t>
        </r>
        <r>
          <rPr>
            <sz val="9"/>
            <color rgb="FF000000"/>
            <rFont val="Tahoma"/>
            <family val="2"/>
          </rPr>
          <t xml:space="preserve">
</t>
        </r>
        <r>
          <rPr>
            <sz val="9"/>
            <color rgb="FF000000"/>
            <rFont val="Tahoma"/>
            <family val="2"/>
          </rPr>
          <t xml:space="preserve"> Si el valor de la columna anterior es equivalente a "Parcialmente o "Totalmente", digite el nombre del medio en que se encuentra documentado el conocimiento del funcionario a través de una descripción muy concreta
</t>
        </r>
        <r>
          <rPr>
            <sz val="9"/>
            <color rgb="FF000000"/>
            <rFont val="Tahoma"/>
            <family val="2"/>
          </rPr>
          <t xml:space="preserve">
</t>
        </r>
        <r>
          <rPr>
            <sz val="9"/>
            <color rgb="FF000000"/>
            <rFont val="Tahoma"/>
            <family val="2"/>
          </rPr>
          <t xml:space="preserve">El medio que proporciona evidencia de que un concimiento está parcial o totalmente documentado puede ser por ejemplo: 
</t>
        </r>
        <r>
          <rPr>
            <sz val="9"/>
            <color rgb="FF000000"/>
            <rFont val="Tahoma"/>
            <family val="2"/>
          </rPr>
          <t xml:space="preserve">
</t>
        </r>
        <r>
          <rPr>
            <sz val="9"/>
            <color rgb="FF000000"/>
            <rFont val="Tahoma"/>
            <family val="2"/>
          </rPr>
          <t xml:space="preserve">Acta de entrega, acta de reunión, nombre de un documento con una ruta de archivos, infografías (mapas mentales, mapas conceptuales,flujogramas), procedimientos, instructivos, manuales, guías, registros de entrevistas,  un video con una ruta de archivos, video de entrevista a un funcionario, video de ilustración de un programa de computador,  libros, revistas, memorias de eventos o capacitaciones, también puede incluir documentos externos e incluso normativas vigentes, entre otros registros disponibles.
</t>
        </r>
      </text>
    </comment>
    <comment ref="V8" authorId="0" shapeId="0" xr:uid="{00000000-0006-0000-0200-00001C000000}">
      <text>
        <r>
          <rPr>
            <sz val="9"/>
            <color rgb="FF000000"/>
            <rFont val="Tahoma"/>
            <family val="2"/>
          </rPr>
          <t xml:space="preserve">
</t>
        </r>
        <r>
          <rPr>
            <sz val="9"/>
            <color rgb="FF000000"/>
            <rFont val="Tahoma"/>
            <family val="2"/>
          </rPr>
          <t>En caso de que se cuente con un archivo documentado sobre el tema, digite la codificación del tipo de documento que aplica a la tabla de retención documental (TRD) de su dependencia, esto en el caso de que aplique codificación, en caso de  aplicar , si no aplica TRD</t>
        </r>
        <r>
          <rPr>
            <b/>
            <sz val="9"/>
            <color rgb="FF000000"/>
            <rFont val="Tahoma"/>
            <family val="2"/>
          </rPr>
          <t xml:space="preserve"> </t>
        </r>
        <r>
          <rPr>
            <sz val="9"/>
            <color rgb="FF000000"/>
            <rFont val="Tahoma"/>
            <family val="2"/>
          </rPr>
          <t>se debe describir la ruta donde se encunetra ubicado el documento o documentos relacionados en la casilla anteruir o  en gemeral el medio dónde se encuentra disponible para su consulta, puede ser un drive, una página web, una ruta  interna o externa específica, etc.</t>
        </r>
      </text>
    </comment>
    <comment ref="W8" authorId="0" shapeId="0" xr:uid="{00000000-0006-0000-0200-00001D000000}">
      <text>
        <r>
          <rPr>
            <sz val="9"/>
            <color rgb="FF000000"/>
            <rFont val="Tahoma"/>
            <family val="2"/>
          </rPr>
          <t xml:space="preserve">
</t>
        </r>
        <r>
          <rPr>
            <sz val="9"/>
            <color rgb="FF000000"/>
            <rFont val="Tahoma"/>
            <family val="2"/>
          </rPr>
          <t xml:space="preserve">Relacione en este campo si el entrevistado considera que el tema tiene alguna observación en relación a que se considera que falta convertirlo en conocimiento explícito por ejemplo si en la columna S se deleccióno las opciones "Parcialmente" o "Nulo" redacte la información que el entrevistado considera puede llegar a documentarse y que no existe, </t>
        </r>
        <r>
          <rPr>
            <sz val="10"/>
            <color rgb="FF000000"/>
            <rFont val="Calibri"/>
            <family val="2"/>
          </rPr>
          <t xml:space="preserve">por ejemplo mediante: </t>
        </r>
        <r>
          <rPr>
            <sz val="9"/>
            <color rgb="FF000000"/>
            <rFont val="Calibri"/>
            <family val="2"/>
          </rPr>
          <t xml:space="preserve">
</t>
        </r>
        <r>
          <rPr>
            <sz val="10.5"/>
            <color rgb="FF000000"/>
            <rFont val="Calibri"/>
            <family val="2"/>
          </rPr>
          <t xml:space="preserve">
</t>
        </r>
        <r>
          <rPr>
            <sz val="4"/>
            <color rgb="FF000000"/>
            <rFont val="Calibri"/>
            <family val="2"/>
          </rPr>
          <t xml:space="preserve">
</t>
        </r>
        <r>
          <rPr>
            <sz val="10.5"/>
            <color rgb="FF000000"/>
            <rFont val="Calibri"/>
            <family val="2"/>
          </rPr>
          <t xml:space="preserve">Acta de entrega, nombre de un documento con una ruta de archivos, infografías (mapas mentales, mapas conceptuales,flujogramas), procedimientos, instructivos, manuales, guías, registros de entrevistas,  un video con una ruta de archivos, video de entrevista a un funcionario, video de ilustración de un programa de computador,  libros, revistas, memorias de eventos o capacitaciones, también puede incluir documentos externos e incluso normativas vigentes, entre otros registros disponibles.
</t>
        </r>
        <r>
          <rPr>
            <sz val="10.5"/>
            <color rgb="FF000000"/>
            <rFont val="Calibri"/>
            <family val="2"/>
          </rPr>
          <t xml:space="preserve">
</t>
        </r>
        <r>
          <rPr>
            <sz val="10.5"/>
            <color rgb="FF000000"/>
            <rFont val="Calibri"/>
            <family val="2"/>
          </rPr>
          <t>Esto en caso de que el entrevistado tenga un conocimiento que no está documentado en ninguna parte y en ningún medio disponible</t>
        </r>
        <r>
          <rPr>
            <sz val="4"/>
            <color rgb="FF000000"/>
            <rFont val="Calibri"/>
            <family val="2"/>
          </rPr>
          <t xml:space="preserve">
</t>
        </r>
      </text>
    </comment>
    <comment ref="X8" authorId="0" shapeId="0" xr:uid="{00000000-0006-0000-0200-00001E000000}">
      <text>
        <r>
          <rPr>
            <sz val="9"/>
            <color rgb="FF000000"/>
            <rFont val="Tahoma"/>
            <family val="2"/>
          </rPr>
          <t xml:space="preserve">
</t>
        </r>
        <r>
          <rPr>
            <sz val="9"/>
            <color rgb="FF000000"/>
            <rFont val="Tahoma"/>
            <family val="2"/>
          </rPr>
          <t>Digite la fecha en que se diligenció la información correspondiente a cada tema, según la fila que corresponda</t>
        </r>
      </text>
    </comment>
  </commentList>
</comments>
</file>

<file path=xl/sharedStrings.xml><?xml version="1.0" encoding="utf-8"?>
<sst xmlns="http://schemas.openxmlformats.org/spreadsheetml/2006/main" count="749" uniqueCount="99">
  <si>
    <t>EMPRESA</t>
  </si>
  <si>
    <t>FECHA</t>
  </si>
  <si>
    <t>DÍAS</t>
  </si>
  <si>
    <t>MESES</t>
  </si>
  <si>
    <t>AÑOS</t>
  </si>
  <si>
    <t xml:space="preserve">TOTAL EXPERIENCIA LABORAL </t>
  </si>
  <si>
    <t>TOTAL MESES</t>
  </si>
  <si>
    <t>EXPERIENCIA Y CERTIFICADOS LABORALES</t>
  </si>
  <si>
    <t>MÓNICA ADRIANA FLOREZ BONILLA</t>
  </si>
  <si>
    <t xml:space="preserve">C.C. </t>
  </si>
  <si>
    <t>SUPERINTENDENCIA NACIONAL DE SALUD</t>
  </si>
  <si>
    <t>ALCALDIA MUNICIPAL DE SABANALARGA</t>
  </si>
  <si>
    <t>Cargo - denominación empleo</t>
  </si>
  <si>
    <t>Correo electrónico</t>
  </si>
  <si>
    <t>Fecha de diligenciamiento</t>
  </si>
  <si>
    <t>Señale cuáles fueron los mayores logros de acuerdo con las funciones desempeñadas en el ejercicio del cargo y enuncie los principales factores de éxito para alcanzarlos:</t>
  </si>
  <si>
    <t>Mayores logros</t>
  </si>
  <si>
    <t>Factores de éxito</t>
  </si>
  <si>
    <t>Enumere las actividades más importantes, a su cargo, que se encuentran en proceso de ejecución al momento de separarse del cargo:</t>
  </si>
  <si>
    <t>Enumere las actividades más complejas a las que prestó mayor atención en el desempeño del cargo:</t>
  </si>
  <si>
    <t>Indique cómo se podría desempeñar mejor su cargo, en relación con aspectos presupuestales, jurídicos, logísticos, tecnológicos u otros:</t>
  </si>
  <si>
    <t>¿Con cuáles entidades (públicas, privadas, nacionales o internacionales) se debe mantener comunicación para el buen desempeño de las funciones del cargo?</t>
  </si>
  <si>
    <t>Entidad</t>
  </si>
  <si>
    <t>Persona de contacto</t>
  </si>
  <si>
    <t xml:space="preserve">Datos de contacto </t>
  </si>
  <si>
    <t>Correo electrónico institucional</t>
  </si>
  <si>
    <t>Número telefónico</t>
  </si>
  <si>
    <t>Recomendaciones finales</t>
  </si>
  <si>
    <t>¿En qué temas debe capacitarse para fortalecer sus conocimientos y competencias, la persona que ocupará su cargo?</t>
  </si>
  <si>
    <t>¿Existen documentos adicionales que una persona en su cargo debería conocer?</t>
  </si>
  <si>
    <t>Relacione la ruta de ubicación</t>
  </si>
  <si>
    <t>¿Qué recomendaciones y/o aspectos claves adicionales debería tener en cuenta la persona que ocupará su cargo?</t>
  </si>
  <si>
    <t>Área</t>
  </si>
  <si>
    <t>Nombre del servidor público que se retira</t>
  </si>
  <si>
    <t>Escriba las funciones asignadas en el manual de funciones respectivo y establezca con el servidor público el porcentaje de cumplimiento teniendo en cuenta el último año de trabajo</t>
  </si>
  <si>
    <t>Enuncie los mayores logros en el ejercicio del cargo en el último año, y escriba los principales factores de éxito para lograrlo</t>
  </si>
  <si>
    <t>Enumere las actividades más importantes que se encuentran en proceso de ejecución (al momento de separarse del cargo), y las más complejas desempeñadas por parte del servidor público</t>
  </si>
  <si>
    <t>Responder la siguiente pregunta ¿Cómo podría desempeñar mejor el cargo relación a los temas presupuestales, jurídicos, logísticos, tecnológicos, entre otros?</t>
  </si>
  <si>
    <t>Relacionar las entidades (públicas, privadas, nacionales e internacionales) y funcionarios con los cuales se debe mantener la comunicación para el buen desempeño de las funciones del cargo. Especificando: entidad, funcionario y datos de contacto</t>
  </si>
  <si>
    <t>Relacionar los sistemas de información utilizados que impliquen administración, cargue o actualización de datos. Especificando: sistema de información, ubicación física o enlace, y datos de contacto a quien se le entregará (o entregó) la información.</t>
  </si>
  <si>
    <t>Por último, responder varias preguntas a manera de recomendaciones finales con relación con la persona que llegará asumirá el cargo: capacitación para el fortalecimiento de competencias, documentación adicional y recomendaciones</t>
  </si>
  <si>
    <t>Identifique el servidor público que se separará del cargo.</t>
  </si>
  <si>
    <t>Diligencie las primeras preguntas generales: área, nombre del servidor público, cargo, correo electrónico, fecha de diligenciamiento, situación administrativa por la cual se separa del cargo o se retira.</t>
  </si>
  <si>
    <t>FORMATO TRANSFERENCIA DEL CONOCIMIENTO</t>
  </si>
  <si>
    <t>Esta herramienta busca una adecuada y oportuna transferencia del conocimiento cuando un servidor público se separa de su cargo por diferentes situaciones administrativas. 
Se agradece sea depositada la información con la mayor claridad posible para facilitar su entendimiento.</t>
  </si>
  <si>
    <t>HERRAMIENTA DE INVENTARIO MEMORIA INSTITUCIONAL - CONOCIMIENTO TÁCITO Y EXPLÍCITO DEL MINCIT</t>
  </si>
  <si>
    <t xml:space="preserve">Relación de la estrategia con el tema a inventariar </t>
  </si>
  <si>
    <t>Objetivos de desarrollo sostenible ODS</t>
  </si>
  <si>
    <t>Plan Estratégico Sectorial 2023-2026</t>
  </si>
  <si>
    <t>Información del proceso</t>
  </si>
  <si>
    <t>Información del tema de conocimiento inventariado</t>
  </si>
  <si>
    <t>Información del funcionario de planta o contratista que posee el conocimiento del tema</t>
  </si>
  <si>
    <t>Información del registro donde se encuentra ubicada la información</t>
  </si>
  <si>
    <t xml:space="preserve">Objetivo general No </t>
  </si>
  <si>
    <t>Descripción objetivo</t>
  </si>
  <si>
    <t>Proceso responsable</t>
  </si>
  <si>
    <t>Sigla</t>
  </si>
  <si>
    <t>Objetivo del proceso</t>
  </si>
  <si>
    <t>Cargo del líder  de proceso o área encargada</t>
  </si>
  <si>
    <t>Tema de conocimiento</t>
  </si>
  <si>
    <t>Área o dependencia principal donde se gestiona el tema</t>
  </si>
  <si>
    <t>Nivel de importancia para la estrategia en general</t>
  </si>
  <si>
    <t>Nombre funcionario o contratista encargado del tema  en la dependencia o proceso responsable</t>
  </si>
  <si>
    <t>Tiempo que el funcionario ha manejado el tema (seleccione un número)</t>
  </si>
  <si>
    <t>Tiempo que el funcionario ha manejado el tema (seleccione dias, semanas, meses, años)</t>
  </si>
  <si>
    <t>Nivel de conocimiento y dominio del tema por funcionario</t>
  </si>
  <si>
    <t>Descripción del nivel de conocimiento</t>
  </si>
  <si>
    <t>Tipo de vinculación funcionario si es funcionario de planta</t>
  </si>
  <si>
    <t>Otra vinculación</t>
  </si>
  <si>
    <t>Otros procesos o dependencias que interactúan en la gestión del tema</t>
  </si>
  <si>
    <t>Existencia de registros o evidencias sobre conocimiento explícito del tema</t>
  </si>
  <si>
    <t>Medio o registro físico donde se encuentra disponible el tema</t>
  </si>
  <si>
    <t>Códificación en la tabla de retención documental (TRD) - Si aplica o la ruta donde se encuentra el registro</t>
  </si>
  <si>
    <t>Observaciones Conocimiento tácito que no está documentado y/o de otros funcionarios de otra dependencia que conocen el tema</t>
  </si>
  <si>
    <t>Fecha de captura de la información relativa al tema</t>
  </si>
  <si>
    <t>Seleccione ODS</t>
  </si>
  <si>
    <t>Seleccione Objetivo</t>
  </si>
  <si>
    <t>Seleccione un proceso</t>
  </si>
  <si>
    <t>Seleccione la dependencia</t>
  </si>
  <si>
    <t>Seleccione nivel de importancia</t>
  </si>
  <si>
    <t>Seleccione un número</t>
  </si>
  <si>
    <t>Seleccione unidad de medida de tiempo</t>
  </si>
  <si>
    <t>Seleccione nivel de conocimiento del tema</t>
  </si>
  <si>
    <t>Seleccione tipo de vinculación</t>
  </si>
  <si>
    <t>Seleccione un valor</t>
  </si>
  <si>
    <t>Area</t>
  </si>
  <si>
    <t>Firma del servidor que entrega el cargo</t>
  </si>
  <si>
    <t>Firma del Firma del servidor que recibe la información</t>
  </si>
  <si>
    <t>Según el Manual de Funciones y Competencias Laborales de la entidad, señale el nivel de dedicación que le demandó cada una de estas, en el último año:</t>
  </si>
  <si>
    <t>Funciones</t>
  </si>
  <si>
    <t>Porcentaje</t>
  </si>
  <si>
    <t>De acuerdo con lo descrito anteriormente, relacione las plataformas, aplicativos, herramientas tecnológicas necesarias para el desarrollo de dichas funciones:</t>
  </si>
  <si>
    <t xml:space="preserve">Código: </t>
  </si>
  <si>
    <t>Versión:</t>
  </si>
  <si>
    <t>dd/mm/2025</t>
  </si>
  <si>
    <t>TRANSFERENCIA DEL CONOCIMIENTO</t>
  </si>
  <si>
    <t>Proceso: Fortalecimiento y Capacidades Humanas</t>
  </si>
  <si>
    <t>FC-FM-077</t>
  </si>
  <si>
    <r>
      <t xml:space="preserve">Fecha:   </t>
    </r>
    <r>
      <rPr>
        <sz val="8"/>
        <color theme="1"/>
        <rFont val="Verdana"/>
        <family val="2"/>
      </rPr>
      <t>12/06/2026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</si>
</sst>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47" x14ac:knownFonts="1">
    <font>
      <sz val="11"/>
      <color theme="1"/>
      <name val="Calibri"/>
      <family val="2"/>
      <scheme val="minor"/>
    </font>
    <font>
      <b/>
      <sz val="9"/>
      <name val="Tahoma"/>
      <family val="2"/>
    </font>
    <font>
      <b/>
      <sz val="11"/>
      <name val="Tahoma"/>
      <family val="2"/>
    </font>
    <font>
      <sz val="10"/>
      <name val="Tahoma"/>
      <family val="2"/>
    </font>
    <font>
      <sz val="11"/>
      <color indexed="8"/>
      <name val="Calibri"/>
      <family val="2"/>
    </font>
    <font>
      <sz val="10"/>
      <color indexed="8"/>
      <name val="Tahoma"/>
      <family val="2"/>
    </font>
    <font>
      <b/>
      <sz val="10"/>
      <name val="Tahoma"/>
      <family val="2"/>
    </font>
    <font>
      <b/>
      <sz val="11"/>
      <color theme="1"/>
      <name val="Calibri"/>
      <family val="2"/>
      <scheme val="minor"/>
    </font>
    <font>
      <sz val="11"/>
      <color theme="1"/>
      <name val="Arial"/>
      <family val="2"/>
    </font>
    <font>
      <b/>
      <sz val="11"/>
      <color theme="1"/>
      <name val="Arial"/>
      <family val="2"/>
    </font>
    <font>
      <b/>
      <sz val="13"/>
      <color theme="3"/>
      <name val="Calibri"/>
      <family val="2"/>
      <scheme val="minor"/>
    </font>
    <font>
      <u/>
      <sz val="11"/>
      <color theme="10"/>
      <name val="Calibri"/>
      <family val="2"/>
      <scheme val="minor"/>
    </font>
    <font>
      <sz val="9"/>
      <color rgb="FF000000"/>
      <name val="Tahoma"/>
      <family val="2"/>
    </font>
    <font>
      <b/>
      <sz val="16"/>
      <color theme="0"/>
      <name val="Calibri"/>
      <family val="2"/>
      <scheme val="minor"/>
    </font>
    <font>
      <b/>
      <sz val="14"/>
      <color theme="0"/>
      <name val="Calibri"/>
      <family val="2"/>
      <scheme val="minor"/>
    </font>
    <font>
      <b/>
      <u/>
      <sz val="14"/>
      <color theme="0"/>
      <name val="Calibri"/>
      <family val="2"/>
      <scheme val="minor"/>
    </font>
    <font>
      <b/>
      <sz val="14"/>
      <color theme="0" tint="-4.9989318521683403E-2"/>
      <name val="Calibri"/>
      <family val="2"/>
      <scheme val="minor"/>
    </font>
    <font>
      <sz val="14"/>
      <color theme="1"/>
      <name val="Calibri"/>
      <family val="2"/>
      <scheme val="minor"/>
    </font>
    <font>
      <sz val="9"/>
      <color rgb="FF000000"/>
      <name val="Calibri"/>
      <family val="2"/>
      <scheme val="minor"/>
    </font>
    <font>
      <sz val="2"/>
      <color rgb="FF000000"/>
      <name val="Calibri"/>
      <family val="2"/>
      <scheme val="minor"/>
    </font>
    <font>
      <sz val="10"/>
      <color rgb="FF000000"/>
      <name val="Tahoma"/>
      <family val="2"/>
    </font>
    <font>
      <sz val="10.5"/>
      <color rgb="FF000000"/>
      <name val="Tahoma"/>
      <family val="2"/>
    </font>
    <font>
      <sz val="11"/>
      <color rgb="FF000000"/>
      <name val="Calibri"/>
      <family val="2"/>
    </font>
    <font>
      <sz val="12"/>
      <color rgb="FF000000"/>
      <name val="Calibri"/>
      <family val="2"/>
    </font>
    <font>
      <sz val="11"/>
      <color rgb="FF000000"/>
      <name val="Tahoma"/>
      <family val="2"/>
    </font>
    <font>
      <b/>
      <i/>
      <sz val="9"/>
      <color rgb="FF000000"/>
      <name val="Tahoma"/>
      <family val="2"/>
    </font>
    <font>
      <b/>
      <sz val="10"/>
      <color rgb="FF000000"/>
      <name val="Calibri"/>
      <family val="2"/>
    </font>
    <font>
      <b/>
      <sz val="9"/>
      <color rgb="FF000000"/>
      <name val="Calibri"/>
      <family val="2"/>
    </font>
    <font>
      <b/>
      <sz val="9"/>
      <color rgb="FF000000"/>
      <name val="Tahoma"/>
      <family val="2"/>
    </font>
    <font>
      <sz val="10"/>
      <color rgb="FF000000"/>
      <name val="Calibri"/>
      <family val="2"/>
    </font>
    <font>
      <sz val="9"/>
      <color rgb="FF000000"/>
      <name val="Calibri"/>
      <family val="2"/>
    </font>
    <font>
      <sz val="10.5"/>
      <color rgb="FF000000"/>
      <name val="Calibri"/>
      <family val="2"/>
    </font>
    <font>
      <sz val="4"/>
      <color rgb="FF000000"/>
      <name val="Calibri"/>
      <family val="2"/>
    </font>
    <font>
      <sz val="10"/>
      <color rgb="FF000000"/>
      <name val="Arial"/>
      <family val="34"/>
    </font>
    <font>
      <sz val="11"/>
      <color theme="1"/>
      <name val="Verdana"/>
      <family val="2"/>
    </font>
    <font>
      <b/>
      <sz val="12"/>
      <color theme="1"/>
      <name val="Verdana"/>
      <family val="2"/>
    </font>
    <font>
      <sz val="10"/>
      <color theme="1"/>
      <name val="Verdana"/>
      <family val="2"/>
    </font>
    <font>
      <b/>
      <sz val="10"/>
      <color theme="1"/>
      <name val="Verdana"/>
      <family val="2"/>
    </font>
    <font>
      <b/>
      <sz val="10"/>
      <color theme="0"/>
      <name val="Verdana"/>
      <family val="2"/>
    </font>
    <font>
      <b/>
      <sz val="10"/>
      <color rgb="FFFFFFFF"/>
      <name val="Verdana"/>
      <family val="2"/>
    </font>
    <font>
      <b/>
      <sz val="10"/>
      <name val="Verdana"/>
      <family val="2"/>
    </font>
    <font>
      <sz val="10"/>
      <color rgb="FF0054BC"/>
      <name val="Verdana"/>
      <family val="2"/>
    </font>
    <font>
      <sz val="10"/>
      <name val="Verdana"/>
      <family val="2"/>
    </font>
    <font>
      <b/>
      <i/>
      <sz val="10"/>
      <name val="Verdana"/>
      <family val="2"/>
    </font>
    <font>
      <b/>
      <sz val="9"/>
      <color theme="1"/>
      <name val="Verdana"/>
      <family val="2"/>
    </font>
    <font>
      <b/>
      <sz val="8"/>
      <color theme="1"/>
      <name val="Verdana"/>
      <family val="2"/>
    </font>
    <font>
      <sz val="8"/>
      <color theme="1"/>
      <name val="Verdana"/>
      <family val="2"/>
    </font>
  </fonts>
  <fills count="9">
    <fill>
      <patternFill patternType="none"/>
    </fill>
    <fill>
      <patternFill patternType="gray125"/>
    </fill>
    <fill>
      <patternFill patternType="solid">
        <fgColor indexed="45"/>
        <bgColor indexed="64"/>
      </patternFill>
    </fill>
    <fill>
      <patternFill patternType="solid">
        <fgColor rgb="FF681D35"/>
        <bgColor indexed="64"/>
      </patternFill>
    </fill>
    <fill>
      <patternFill patternType="solid">
        <fgColor rgb="FF972C46"/>
        <bgColor indexed="64"/>
      </patternFill>
    </fill>
    <fill>
      <patternFill patternType="solid">
        <fgColor theme="0"/>
        <bgColor indexed="64"/>
      </patternFill>
    </fill>
    <fill>
      <patternFill patternType="solid">
        <fgColor theme="4" tint="-0.249977111117893"/>
        <bgColor indexed="64"/>
      </patternFill>
    </fill>
    <fill>
      <patternFill patternType="solid">
        <fgColor rgb="FF3381C7"/>
        <bgColor indexed="64"/>
      </patternFill>
    </fill>
    <fill>
      <patternFill patternType="solid">
        <fgColor theme="0" tint="-0.34998626667073579"/>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double">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s>
  <cellStyleXfs count="3">
    <xf numFmtId="0" fontId="0" fillId="0" borderId="0"/>
    <xf numFmtId="0" fontId="4" fillId="0" borderId="0"/>
    <xf numFmtId="0" fontId="11" fillId="0" borderId="0" applyNumberFormat="0" applyFill="0" applyBorder="0" applyAlignment="0" applyProtection="0"/>
  </cellStyleXfs>
  <cellXfs count="228">
    <xf numFmtId="0" fontId="0" fillId="0" borderId="0" xfId="0"/>
    <xf numFmtId="0" fontId="1" fillId="0" borderId="0" xfId="0" applyFont="1" applyAlignment="1">
      <alignment horizontal="center" vertical="center"/>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3" fillId="0" borderId="1" xfId="0" applyFont="1" applyBorder="1" applyAlignment="1">
      <alignment horizontal="justify" vertical="center"/>
    </xf>
    <xf numFmtId="164" fontId="5" fillId="0" borderId="1" xfId="1" applyNumberFormat="1" applyFont="1" applyBorder="1" applyAlignment="1">
      <alignment horizontal="center" vertical="center" wrapText="1"/>
    </xf>
    <xf numFmtId="1" fontId="5" fillId="0" borderId="4" xfId="1" applyNumberFormat="1" applyFont="1" applyBorder="1" applyAlignment="1">
      <alignment horizontal="center" vertical="center" wrapText="1"/>
    </xf>
    <xf numFmtId="1" fontId="3" fillId="0" borderId="4" xfId="0" applyNumberFormat="1" applyFont="1" applyBorder="1" applyAlignment="1">
      <alignment horizontal="center" vertical="center"/>
    </xf>
    <xf numFmtId="1" fontId="3" fillId="0" borderId="5" xfId="0" applyNumberFormat="1" applyFont="1" applyBorder="1" applyAlignment="1">
      <alignment horizontal="center" vertical="center"/>
    </xf>
    <xf numFmtId="0" fontId="3" fillId="0" borderId="1" xfId="0" applyFont="1" applyBorder="1" applyAlignment="1">
      <alignment vertical="center"/>
    </xf>
    <xf numFmtId="0" fontId="1" fillId="0" borderId="0" xfId="0" applyFont="1" applyAlignment="1">
      <alignment vertical="center"/>
    </xf>
    <xf numFmtId="0" fontId="1" fillId="0" borderId="0" xfId="0" applyFont="1" applyAlignment="1">
      <alignment horizontal="right" vertical="center"/>
    </xf>
    <xf numFmtId="1" fontId="2" fillId="2" borderId="12" xfId="0" applyNumberFormat="1" applyFont="1" applyFill="1" applyBorder="1" applyAlignment="1">
      <alignment horizontal="center" vertical="center"/>
    </xf>
    <xf numFmtId="1" fontId="2" fillId="2" borderId="13" xfId="0" applyNumberFormat="1" applyFont="1" applyFill="1" applyBorder="1" applyAlignment="1">
      <alignment horizontal="center" vertical="center"/>
    </xf>
    <xf numFmtId="0" fontId="0" fillId="0" borderId="1" xfId="0" applyBorder="1"/>
    <xf numFmtId="0" fontId="7" fillId="0" borderId="1" xfId="0" applyFont="1" applyBorder="1"/>
    <xf numFmtId="3" fontId="1" fillId="0" borderId="0" xfId="0" applyNumberFormat="1" applyFont="1" applyAlignment="1">
      <alignment vertical="center"/>
    </xf>
    <xf numFmtId="0" fontId="0" fillId="0" borderId="0" xfId="0" applyAlignment="1">
      <alignment wrapText="1"/>
    </xf>
    <xf numFmtId="0" fontId="9"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justify" vertical="center" wrapText="1"/>
    </xf>
    <xf numFmtId="0" fontId="8" fillId="0" borderId="0" xfId="0" applyFont="1" applyAlignment="1">
      <alignment horizontal="justify" wrapText="1"/>
    </xf>
    <xf numFmtId="0" fontId="0" fillId="5" borderId="0" xfId="0" applyFill="1"/>
    <xf numFmtId="0" fontId="0" fillId="5" borderId="0" xfId="0" applyFill="1" applyAlignment="1">
      <alignment horizontal="center"/>
    </xf>
    <xf numFmtId="0" fontId="0" fillId="5" borderId="0" xfId="0" applyFill="1" applyAlignment="1">
      <alignment horizontal="center" vertical="center"/>
    </xf>
    <xf numFmtId="0" fontId="17" fillId="5" borderId="0" xfId="0" applyFont="1" applyFill="1" applyAlignment="1">
      <alignment horizontal="center"/>
    </xf>
    <xf numFmtId="0" fontId="17" fillId="5" borderId="0" xfId="0" applyFont="1" applyFill="1"/>
    <xf numFmtId="0" fontId="16" fillId="6" borderId="54" xfId="0" applyFont="1" applyFill="1" applyBorder="1" applyAlignment="1">
      <alignment horizontal="center" vertical="center"/>
    </xf>
    <xf numFmtId="0" fontId="16" fillId="6" borderId="25" xfId="0" applyFont="1" applyFill="1" applyBorder="1" applyAlignment="1">
      <alignment horizontal="center" vertical="center" wrapText="1"/>
    </xf>
    <xf numFmtId="0" fontId="16" fillId="6" borderId="47" xfId="0" applyFont="1" applyFill="1" applyBorder="1" applyAlignment="1">
      <alignment horizontal="center" vertical="center"/>
    </xf>
    <xf numFmtId="0" fontId="16" fillId="6" borderId="25" xfId="0" applyFont="1" applyFill="1" applyBorder="1" applyAlignment="1">
      <alignment horizontal="center" vertical="center"/>
    </xf>
    <xf numFmtId="0" fontId="16" fillId="6" borderId="48" xfId="0" applyFont="1" applyFill="1" applyBorder="1" applyAlignment="1">
      <alignment horizontal="center" vertical="center" wrapText="1"/>
    </xf>
    <xf numFmtId="0" fontId="16" fillId="6" borderId="55" xfId="0" applyFont="1" applyFill="1" applyBorder="1" applyAlignment="1">
      <alignment horizontal="center" vertical="center" wrapText="1"/>
    </xf>
    <xf numFmtId="0" fontId="16" fillId="6" borderId="29" xfId="0" applyFont="1" applyFill="1" applyBorder="1" applyAlignment="1">
      <alignment horizontal="center" vertical="center" wrapText="1"/>
    </xf>
    <xf numFmtId="0" fontId="16" fillId="6" borderId="57"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6" fillId="6" borderId="15" xfId="0" applyFont="1" applyFill="1" applyBorder="1" applyAlignment="1">
      <alignment horizontal="center" vertical="center" wrapText="1"/>
    </xf>
    <xf numFmtId="0" fontId="15" fillId="6" borderId="15" xfId="2"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47" xfId="0" applyFont="1" applyFill="1" applyBorder="1" applyAlignment="1">
      <alignment horizontal="center" vertical="center" wrapText="1"/>
    </xf>
    <xf numFmtId="0" fontId="16" fillId="6" borderId="40" xfId="0" applyFont="1" applyFill="1" applyBorder="1" applyAlignment="1">
      <alignment horizontal="center" vertical="center" wrapText="1"/>
    </xf>
    <xf numFmtId="0" fontId="0" fillId="5" borderId="17" xfId="0" applyFill="1" applyBorder="1" applyAlignment="1" applyProtection="1">
      <alignment vertical="center" wrapText="1"/>
      <protection locked="0"/>
    </xf>
    <xf numFmtId="0" fontId="0" fillId="5" borderId="1" xfId="0" applyFill="1" applyBorder="1" applyAlignment="1" applyProtection="1">
      <alignment horizontal="center" vertical="center" wrapText="1"/>
      <protection locked="0"/>
    </xf>
    <xf numFmtId="0" fontId="0" fillId="5" borderId="1" xfId="0" applyFill="1" applyBorder="1" applyAlignment="1">
      <alignment vertical="center" wrapText="1"/>
    </xf>
    <xf numFmtId="0" fontId="0" fillId="5" borderId="18" xfId="0" applyFill="1" applyBorder="1" applyAlignment="1" applyProtection="1">
      <alignment vertical="center" wrapText="1"/>
      <protection locked="0"/>
    </xf>
    <xf numFmtId="0" fontId="0" fillId="5" borderId="3" xfId="0" applyFill="1" applyBorder="1" applyAlignment="1" applyProtection="1">
      <alignment horizontal="center" vertical="center" wrapText="1"/>
      <protection locked="0"/>
    </xf>
    <xf numFmtId="0" fontId="0" fillId="5" borderId="58" xfId="0" applyFill="1" applyBorder="1" applyAlignment="1" applyProtection="1">
      <alignment horizontal="center" vertical="center" wrapText="1"/>
      <protection locked="0"/>
    </xf>
    <xf numFmtId="0" fontId="0" fillId="5" borderId="23" xfId="0" applyFill="1" applyBorder="1" applyAlignment="1" applyProtection="1">
      <alignment vertical="center" wrapText="1"/>
      <protection locked="0"/>
    </xf>
    <xf numFmtId="0" fontId="0" fillId="5" borderId="17" xfId="0" applyFill="1" applyBorder="1" applyAlignment="1" applyProtection="1">
      <alignment horizontal="center" vertical="center" wrapText="1"/>
      <protection locked="0"/>
    </xf>
    <xf numFmtId="0" fontId="0" fillId="5" borderId="1" xfId="0" applyFill="1" applyBorder="1" applyAlignment="1" applyProtection="1">
      <alignment vertical="center" wrapText="1"/>
      <protection locked="0"/>
    </xf>
    <xf numFmtId="0" fontId="0" fillId="5" borderId="1" xfId="0" applyFill="1" applyBorder="1" applyAlignment="1">
      <alignment horizontal="center" vertical="center" wrapText="1"/>
    </xf>
    <xf numFmtId="0" fontId="0" fillId="5" borderId="59" xfId="0" applyFill="1" applyBorder="1" applyAlignment="1" applyProtection="1">
      <alignment horizontal="center" vertical="center" wrapText="1"/>
      <protection locked="0"/>
    </xf>
    <xf numFmtId="0" fontId="0" fillId="5" borderId="51" xfId="0" applyFill="1" applyBorder="1" applyAlignment="1" applyProtection="1">
      <alignment horizontal="left" vertical="center" wrapText="1"/>
      <protection locked="0"/>
    </xf>
    <xf numFmtId="165" fontId="0" fillId="5" borderId="51" xfId="0" applyNumberFormat="1" applyFill="1" applyBorder="1" applyAlignment="1" applyProtection="1">
      <alignment vertical="center"/>
      <protection locked="0"/>
    </xf>
    <xf numFmtId="0" fontId="16" fillId="6" borderId="29" xfId="0" applyFont="1" applyFill="1" applyBorder="1" applyAlignment="1">
      <alignment horizontal="center" vertical="center"/>
    </xf>
    <xf numFmtId="0" fontId="40" fillId="0" borderId="31" xfId="0" applyFont="1" applyBorder="1" applyAlignment="1">
      <alignment vertical="center"/>
    </xf>
    <xf numFmtId="0" fontId="40" fillId="0" borderId="32" xfId="0" applyFont="1" applyBorder="1" applyAlignment="1">
      <alignment vertical="center" wrapText="1"/>
    </xf>
    <xf numFmtId="0" fontId="40" fillId="0" borderId="32" xfId="0" applyFont="1" applyBorder="1" applyAlignment="1">
      <alignment vertical="center"/>
    </xf>
    <xf numFmtId="0" fontId="40" fillId="0" borderId="33" xfId="0" applyFont="1" applyBorder="1" applyAlignment="1">
      <alignment vertical="center"/>
    </xf>
    <xf numFmtId="0" fontId="40" fillId="0" borderId="50" xfId="0" applyFont="1" applyBorder="1" applyAlignment="1">
      <alignment horizontal="center" vertical="center" wrapText="1"/>
    </xf>
    <xf numFmtId="0" fontId="41" fillId="0" borderId="51" xfId="0" applyFont="1" applyBorder="1" applyAlignment="1">
      <alignment vertical="center" wrapText="1"/>
    </xf>
    <xf numFmtId="0" fontId="36" fillId="0" borderId="18" xfId="0" applyFont="1" applyBorder="1" applyAlignment="1">
      <alignment vertical="center"/>
    </xf>
    <xf numFmtId="0" fontId="36" fillId="0" borderId="22" xfId="0" applyFont="1" applyBorder="1" applyAlignment="1">
      <alignment vertical="center"/>
    </xf>
    <xf numFmtId="0" fontId="36" fillId="0" borderId="35" xfId="0" applyFont="1" applyBorder="1" applyAlignment="1">
      <alignment wrapText="1"/>
    </xf>
    <xf numFmtId="0" fontId="36" fillId="0" borderId="0" xfId="0" applyFont="1" applyAlignment="1">
      <alignment wrapText="1"/>
    </xf>
    <xf numFmtId="0" fontId="36" fillId="0" borderId="66" xfId="0" applyFont="1" applyBorder="1" applyAlignment="1">
      <alignment wrapText="1"/>
    </xf>
    <xf numFmtId="0" fontId="44" fillId="0" borderId="68" xfId="0" applyFont="1" applyBorder="1" applyAlignment="1">
      <alignment wrapText="1"/>
    </xf>
    <xf numFmtId="0" fontId="37" fillId="0" borderId="0" xfId="0" applyFont="1" applyAlignment="1">
      <alignment wrapText="1"/>
    </xf>
    <xf numFmtId="0" fontId="34" fillId="0" borderId="35" xfId="0" applyFont="1" applyBorder="1" applyAlignment="1">
      <alignment wrapText="1"/>
    </xf>
    <xf numFmtId="0" fontId="34" fillId="0" borderId="0" xfId="0" applyFont="1" applyAlignment="1">
      <alignment wrapText="1"/>
    </xf>
    <xf numFmtId="0" fontId="34" fillId="0" borderId="66" xfId="0" applyFont="1" applyBorder="1" applyAlignment="1">
      <alignment wrapText="1"/>
    </xf>
    <xf numFmtId="0" fontId="0" fillId="0" borderId="35" xfId="0" applyBorder="1" applyAlignment="1">
      <alignment wrapText="1"/>
    </xf>
    <xf numFmtId="0" fontId="0" fillId="0" borderId="66" xfId="0" applyBorder="1" applyAlignment="1">
      <alignment wrapText="1"/>
    </xf>
    <xf numFmtId="0" fontId="36" fillId="0" borderId="28" xfId="0" applyFont="1" applyBorder="1" applyAlignment="1">
      <alignment vertical="center" wrapText="1"/>
    </xf>
    <xf numFmtId="0" fontId="41" fillId="0" borderId="17" xfId="0" applyFont="1" applyBorder="1" applyAlignment="1">
      <alignment vertical="center"/>
    </xf>
    <xf numFmtId="0" fontId="41" fillId="0" borderId="18" xfId="0" applyFont="1" applyBorder="1" applyAlignment="1">
      <alignment vertical="center"/>
    </xf>
    <xf numFmtId="0" fontId="36" fillId="0" borderId="17" xfId="0" applyFont="1" applyBorder="1" applyAlignment="1">
      <alignment horizontal="center" wrapText="1"/>
    </xf>
    <xf numFmtId="0" fontId="36" fillId="0" borderId="18" xfId="0" applyFont="1" applyBorder="1" applyAlignment="1">
      <alignment horizontal="center" wrapText="1"/>
    </xf>
    <xf numFmtId="0" fontId="41" fillId="0" borderId="20" xfId="0" applyFont="1" applyBorder="1" applyAlignment="1">
      <alignment horizontal="center" vertical="center" wrapText="1"/>
    </xf>
    <xf numFmtId="0" fontId="41" fillId="0" borderId="22"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45" xfId="0" applyFont="1" applyBorder="1" applyAlignment="1">
      <alignment horizontal="center" vertical="center" wrapText="1"/>
    </xf>
    <xf numFmtId="0" fontId="40" fillId="0" borderId="17"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8"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27"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3" xfId="0" applyFont="1" applyBorder="1" applyAlignment="1">
      <alignment horizontal="center" vertical="center"/>
    </xf>
    <xf numFmtId="0" fontId="40" fillId="0" borderId="44" xfId="0" applyFont="1" applyBorder="1" applyAlignment="1">
      <alignment horizontal="center" vertical="center"/>
    </xf>
    <xf numFmtId="0" fontId="40" fillId="0" borderId="45" xfId="0" applyFont="1" applyBorder="1" applyAlignment="1">
      <alignment horizontal="center" vertical="center"/>
    </xf>
    <xf numFmtId="0" fontId="40" fillId="0" borderId="46" xfId="0" applyFont="1" applyBorder="1" applyAlignment="1">
      <alignment horizontal="center" vertical="center"/>
    </xf>
    <xf numFmtId="0" fontId="36" fillId="0" borderId="41" xfId="0" applyFont="1" applyBorder="1" applyAlignment="1">
      <alignment horizontal="center" vertical="center"/>
    </xf>
    <xf numFmtId="0" fontId="36" fillId="0" borderId="4" xfId="0" applyFont="1" applyBorder="1" applyAlignment="1">
      <alignment horizontal="center" vertical="center"/>
    </xf>
    <xf numFmtId="0" fontId="36" fillId="0" borderId="23" xfId="0" applyFont="1" applyBorder="1" applyAlignment="1">
      <alignment horizontal="center" vertical="center"/>
    </xf>
    <xf numFmtId="0" fontId="36" fillId="0" borderId="17" xfId="0" applyFont="1" applyBorder="1" applyAlignment="1">
      <alignment horizontal="center" vertical="center"/>
    </xf>
    <xf numFmtId="0" fontId="36" fillId="0" borderId="1" xfId="0" applyFont="1" applyBorder="1" applyAlignment="1">
      <alignment horizontal="center" vertical="center"/>
    </xf>
    <xf numFmtId="0" fontId="36" fillId="0" borderId="2" xfId="0" applyFont="1" applyBorder="1" applyAlignment="1">
      <alignment horizontal="center" vertical="center"/>
    </xf>
    <xf numFmtId="0" fontId="36" fillId="0" borderId="20" xfId="0" applyFont="1" applyBorder="1" applyAlignment="1">
      <alignment horizontal="center" vertical="center"/>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40" fillId="0" borderId="36" xfId="0" applyFont="1" applyBorder="1" applyAlignment="1">
      <alignment horizontal="left" vertical="center"/>
    </xf>
    <xf numFmtId="0" fontId="40" fillId="0" borderId="49" xfId="0" applyFont="1" applyBorder="1" applyAlignment="1">
      <alignment horizontal="left" vertical="center"/>
    </xf>
    <xf numFmtId="0" fontId="40" fillId="0" borderId="50" xfId="0" applyFont="1" applyBorder="1" applyAlignment="1">
      <alignment horizontal="left"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26" xfId="0" applyFont="1" applyBorder="1" applyAlignment="1">
      <alignment horizontal="center" vertical="center"/>
    </xf>
    <xf numFmtId="0" fontId="40" fillId="0" borderId="28" xfId="0" applyFont="1" applyBorder="1" applyAlignment="1">
      <alignment horizontal="center" vertical="center"/>
    </xf>
    <xf numFmtId="0" fontId="40" fillId="0" borderId="37" xfId="0" applyFont="1" applyBorder="1" applyAlignment="1">
      <alignment horizontal="left" vertical="center"/>
    </xf>
    <xf numFmtId="0" fontId="40" fillId="0" borderId="38" xfId="0" applyFont="1" applyBorder="1" applyAlignment="1">
      <alignment horizontal="left" vertical="center"/>
    </xf>
    <xf numFmtId="0" fontId="40" fillId="0" borderId="39" xfId="0" applyFont="1" applyBorder="1" applyAlignment="1">
      <alignment horizontal="left" vertical="center"/>
    </xf>
    <xf numFmtId="0" fontId="40" fillId="0" borderId="37" xfId="0" applyFont="1" applyBorder="1" applyAlignment="1">
      <alignment horizontal="center" vertical="center" wrapText="1"/>
    </xf>
    <xf numFmtId="0" fontId="40" fillId="0" borderId="39" xfId="0" applyFont="1" applyBorder="1" applyAlignment="1">
      <alignment horizontal="center" vertical="center" wrapText="1"/>
    </xf>
    <xf numFmtId="0" fontId="41" fillId="0" borderId="41" xfId="0" applyFont="1" applyBorder="1" applyAlignment="1">
      <alignment horizontal="center" vertical="center" wrapText="1"/>
    </xf>
    <xf numFmtId="0" fontId="41" fillId="0" borderId="42"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4" fillId="0" borderId="62" xfId="0" applyFont="1" applyBorder="1" applyAlignment="1">
      <alignment horizontal="center" wrapText="1"/>
    </xf>
    <xf numFmtId="0" fontId="40" fillId="0" borderId="34" xfId="0" applyFont="1" applyBorder="1" applyAlignment="1">
      <alignment horizontal="left" vertical="center" wrapText="1"/>
    </xf>
    <xf numFmtId="0" fontId="40" fillId="0" borderId="29" xfId="0" applyFont="1" applyBorder="1" applyAlignment="1">
      <alignment horizontal="left" vertical="center" wrapText="1"/>
    </xf>
    <xf numFmtId="0" fontId="40" fillId="0" borderId="35" xfId="0" applyFont="1" applyBorder="1" applyAlignment="1">
      <alignment horizontal="left" vertical="center" wrapText="1"/>
    </xf>
    <xf numFmtId="0" fontId="40" fillId="0" borderId="0" xfId="0" applyFont="1" applyAlignment="1">
      <alignment horizontal="left" vertical="center" wrapText="1"/>
    </xf>
    <xf numFmtId="0" fontId="40" fillId="0" borderId="36" xfId="0" applyFont="1" applyBorder="1" applyAlignment="1">
      <alignment horizontal="left" vertical="center" wrapText="1"/>
    </xf>
    <xf numFmtId="0" fontId="40" fillId="0" borderId="49" xfId="0" applyFont="1" applyBorder="1" applyAlignment="1">
      <alignment horizontal="left" vertical="center" wrapText="1"/>
    </xf>
    <xf numFmtId="0" fontId="40" fillId="0" borderId="61" xfId="0" applyFont="1" applyBorder="1" applyAlignment="1">
      <alignment horizontal="justify" vertical="center"/>
    </xf>
    <xf numFmtId="0" fontId="40" fillId="0" borderId="12" xfId="0" applyFont="1" applyBorder="1" applyAlignment="1">
      <alignment horizontal="justify" vertical="center"/>
    </xf>
    <xf numFmtId="0" fontId="40" fillId="0" borderId="65" xfId="0" applyFont="1" applyBorder="1" applyAlignment="1">
      <alignment horizontal="justify" vertical="center"/>
    </xf>
    <xf numFmtId="0" fontId="40" fillId="0" borderId="47" xfId="0" applyFont="1" applyBorder="1" applyAlignment="1">
      <alignment horizontal="justify" vertical="center"/>
    </xf>
    <xf numFmtId="0" fontId="40" fillId="0" borderId="25" xfId="0" applyFont="1" applyBorder="1" applyAlignment="1">
      <alignment horizontal="justify" vertical="center"/>
    </xf>
    <xf numFmtId="0" fontId="40" fillId="0" borderId="48" xfId="0" applyFont="1" applyBorder="1" applyAlignment="1">
      <alignment horizontal="justify" vertical="center"/>
    </xf>
    <xf numFmtId="0" fontId="40" fillId="0" borderId="43" xfId="0" applyFont="1" applyBorder="1" applyAlignment="1">
      <alignment horizontal="justify" vertical="center"/>
    </xf>
    <xf numFmtId="0" fontId="40" fillId="0" borderId="44" xfId="0" applyFont="1" applyBorder="1" applyAlignment="1">
      <alignment horizontal="justify" vertical="center"/>
    </xf>
    <xf numFmtId="0" fontId="40" fillId="0" borderId="45" xfId="0" applyFont="1" applyBorder="1" applyAlignment="1">
      <alignment horizontal="justify" vertical="center"/>
    </xf>
    <xf numFmtId="0" fontId="43" fillId="0" borderId="36" xfId="0" applyFont="1" applyBorder="1" applyAlignment="1">
      <alignment vertical="center"/>
    </xf>
    <xf numFmtId="0" fontId="43" fillId="0" borderId="49" xfId="0" applyFont="1" applyBorder="1" applyAlignment="1">
      <alignment vertical="center"/>
    </xf>
    <xf numFmtId="0" fontId="43" fillId="0" borderId="50" xfId="0" applyFont="1" applyBorder="1" applyAlignment="1">
      <alignment vertical="center"/>
    </xf>
    <xf numFmtId="0" fontId="40" fillId="0" borderId="37" xfId="0" applyFont="1" applyBorder="1" applyAlignment="1">
      <alignment horizontal="center" vertical="center"/>
    </xf>
    <xf numFmtId="0" fontId="40" fillId="0" borderId="38" xfId="0" applyFont="1" applyBorder="1" applyAlignment="1">
      <alignment horizontal="center" vertical="center"/>
    </xf>
    <xf numFmtId="0" fontId="40" fillId="0" borderId="39" xfId="0" applyFont="1" applyBorder="1" applyAlignment="1">
      <alignment horizontal="center" vertical="center"/>
    </xf>
    <xf numFmtId="0" fontId="41" fillId="0" borderId="14"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60" xfId="0" applyFont="1" applyBorder="1" applyAlignment="1">
      <alignment horizontal="center" vertical="center" wrapText="1"/>
    </xf>
    <xf numFmtId="0" fontId="41" fillId="0" borderId="59" xfId="0" applyFont="1" applyBorder="1" applyAlignment="1">
      <alignment horizontal="center" vertical="center" wrapText="1"/>
    </xf>
    <xf numFmtId="0" fontId="41" fillId="0" borderId="51" xfId="0" applyFont="1" applyBorder="1" applyAlignment="1">
      <alignment horizontal="center" vertical="center" wrapText="1"/>
    </xf>
    <xf numFmtId="0" fontId="36" fillId="0" borderId="35" xfId="0" applyFont="1" applyBorder="1" applyAlignment="1">
      <alignment horizontal="center" vertical="center"/>
    </xf>
    <xf numFmtId="0" fontId="36" fillId="0" borderId="0" xfId="0" applyFont="1" applyAlignment="1">
      <alignment horizontal="center" vertical="center"/>
    </xf>
    <xf numFmtId="0" fontId="36" fillId="0" borderId="66" xfId="0" applyFont="1" applyBorder="1" applyAlignment="1">
      <alignment horizontal="center" vertical="center"/>
    </xf>
    <xf numFmtId="0" fontId="40" fillId="0" borderId="34"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40" xfId="0" applyFont="1" applyBorder="1" applyAlignment="1">
      <alignment horizontal="center" vertical="center" wrapText="1"/>
    </xf>
    <xf numFmtId="0" fontId="37" fillId="0" borderId="17" xfId="0" applyFont="1" applyBorder="1" applyAlignment="1">
      <alignment horizontal="center" vertical="center"/>
    </xf>
    <xf numFmtId="0" fontId="37" fillId="0" borderId="1" xfId="0" applyFont="1" applyBorder="1" applyAlignment="1">
      <alignment horizontal="center" vertical="center"/>
    </xf>
    <xf numFmtId="0" fontId="37" fillId="0" borderId="18" xfId="0" applyFont="1" applyBorder="1" applyAlignment="1">
      <alignment horizontal="center" vertical="center"/>
    </xf>
    <xf numFmtId="0" fontId="36" fillId="0" borderId="73" xfId="0" applyFont="1" applyBorder="1" applyAlignment="1">
      <alignment horizontal="center" wrapText="1"/>
    </xf>
    <xf numFmtId="0" fontId="36" fillId="0" borderId="60" xfId="0" applyFont="1" applyBorder="1" applyAlignment="1">
      <alignment horizontal="center" wrapText="1"/>
    </xf>
    <xf numFmtId="0" fontId="36" fillId="0" borderId="67" xfId="0" applyFont="1" applyBorder="1" applyAlignment="1">
      <alignment horizontal="center" wrapText="1"/>
    </xf>
    <xf numFmtId="0" fontId="35" fillId="0" borderId="60" xfId="0" applyFont="1" applyBorder="1" applyAlignment="1">
      <alignment horizontal="center" vertical="center" wrapText="1"/>
    </xf>
    <xf numFmtId="0" fontId="35" fillId="0" borderId="59" xfId="0" applyFont="1" applyBorder="1" applyAlignment="1">
      <alignment horizontal="center" vertical="center" wrapText="1"/>
    </xf>
    <xf numFmtId="0" fontId="35" fillId="0" borderId="51" xfId="0" applyFont="1" applyBorder="1" applyAlignment="1">
      <alignment horizontal="center" vertical="center" wrapText="1"/>
    </xf>
    <xf numFmtId="0" fontId="37" fillId="0" borderId="37" xfId="0" applyFont="1" applyBorder="1" applyAlignment="1">
      <alignment horizontal="center" vertical="center"/>
    </xf>
    <xf numFmtId="0" fontId="37" fillId="0" borderId="38" xfId="0" applyFont="1" applyBorder="1" applyAlignment="1">
      <alignment horizontal="center" vertical="center"/>
    </xf>
    <xf numFmtId="0" fontId="37" fillId="0" borderId="39" xfId="0" applyFont="1" applyBorder="1" applyAlignment="1">
      <alignment horizontal="center" vertical="center"/>
    </xf>
    <xf numFmtId="0" fontId="38" fillId="3" borderId="41" xfId="0" applyFont="1" applyFill="1" applyBorder="1" applyAlignment="1">
      <alignment horizontal="center" vertical="center"/>
    </xf>
    <xf numFmtId="0" fontId="38" fillId="3" borderId="4" xfId="0" applyFont="1" applyFill="1" applyBorder="1" applyAlignment="1">
      <alignment horizontal="center" vertical="center"/>
    </xf>
    <xf numFmtId="0" fontId="38" fillId="3" borderId="42" xfId="0" applyFont="1" applyFill="1" applyBorder="1" applyAlignment="1">
      <alignment horizontal="center" vertical="center"/>
    </xf>
    <xf numFmtId="0" fontId="41" fillId="0" borderId="3" xfId="0" applyFont="1" applyBorder="1" applyAlignment="1">
      <alignment horizontal="center" vertical="center"/>
    </xf>
    <xf numFmtId="0" fontId="41" fillId="0" borderId="1" xfId="0" applyFont="1" applyBorder="1" applyAlignment="1">
      <alignment horizontal="center" vertical="center"/>
    </xf>
    <xf numFmtId="0" fontId="41" fillId="0" borderId="18" xfId="0" applyFont="1" applyBorder="1" applyAlignment="1">
      <alignment horizontal="center" vertical="center"/>
    </xf>
    <xf numFmtId="14" fontId="42" fillId="0" borderId="21" xfId="0" applyNumberFormat="1" applyFont="1" applyBorder="1" applyAlignment="1">
      <alignment horizontal="center" vertical="center"/>
    </xf>
    <xf numFmtId="14" fontId="42" fillId="0" borderId="19" xfId="0" applyNumberFormat="1" applyFont="1" applyBorder="1" applyAlignment="1">
      <alignment horizontal="center" vertical="center"/>
    </xf>
    <xf numFmtId="14" fontId="42" fillId="0" borderId="22" xfId="0" applyNumberFormat="1" applyFont="1" applyBorder="1" applyAlignment="1">
      <alignment horizontal="center" vertical="center"/>
    </xf>
    <xf numFmtId="0" fontId="39" fillId="4" borderId="67" xfId="0" applyFont="1" applyFill="1" applyBorder="1" applyAlignment="1">
      <alignment horizontal="left" vertical="center" wrapText="1"/>
    </xf>
    <xf numFmtId="0" fontId="39" fillId="4" borderId="53" xfId="0" applyFont="1" applyFill="1" applyBorder="1" applyAlignment="1">
      <alignment horizontal="left" vertical="center" wrapText="1"/>
    </xf>
    <xf numFmtId="0" fontId="39" fillId="4" borderId="52" xfId="0" applyFont="1" applyFill="1" applyBorder="1" applyAlignment="1">
      <alignment horizontal="left" vertical="center" wrapText="1"/>
    </xf>
    <xf numFmtId="0" fontId="41" fillId="0" borderId="30" xfId="0" applyFont="1" applyBorder="1" applyAlignment="1">
      <alignment horizontal="center" vertical="center"/>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16" fillId="6" borderId="34" xfId="0" applyFont="1" applyFill="1" applyBorder="1" applyAlignment="1">
      <alignment horizontal="center" wrapText="1"/>
    </xf>
    <xf numFmtId="0" fontId="16" fillId="6" borderId="29" xfId="0" applyFont="1" applyFill="1" applyBorder="1" applyAlignment="1">
      <alignment horizontal="center" wrapText="1"/>
    </xf>
    <xf numFmtId="0" fontId="16" fillId="6" borderId="40" xfId="0" applyFont="1" applyFill="1" applyBorder="1" applyAlignment="1">
      <alignment horizontal="center" wrapText="1"/>
    </xf>
    <xf numFmtId="0" fontId="0" fillId="5" borderId="20" xfId="0" applyFill="1" applyBorder="1" applyAlignment="1" applyProtection="1">
      <alignment horizontal="center" vertical="center" wrapText="1"/>
      <protection locked="0"/>
    </xf>
    <xf numFmtId="0" fontId="0" fillId="5" borderId="61"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63" xfId="0" applyFill="1" applyBorder="1" applyAlignment="1" applyProtection="1">
      <alignment horizontal="center" vertical="center" wrapText="1"/>
      <protection locked="0"/>
    </xf>
    <xf numFmtId="0" fontId="0" fillId="5" borderId="64" xfId="0" applyFill="1" applyBorder="1" applyAlignment="1" applyProtection="1">
      <alignment horizontal="center" vertical="center" wrapText="1"/>
      <protection locked="0"/>
    </xf>
    <xf numFmtId="0" fontId="0" fillId="5" borderId="56" xfId="0" applyFill="1" applyBorder="1" applyAlignment="1" applyProtection="1">
      <alignment horizontal="center" vertical="center" wrapText="1"/>
      <protection locked="0"/>
    </xf>
    <xf numFmtId="0" fontId="13" fillId="6" borderId="34" xfId="0" applyFont="1" applyFill="1" applyBorder="1" applyAlignment="1">
      <alignment horizontal="center" vertical="center"/>
    </xf>
    <xf numFmtId="0" fontId="13" fillId="6" borderId="29" xfId="0" applyFont="1" applyFill="1" applyBorder="1" applyAlignment="1">
      <alignment horizontal="center" vertical="center"/>
    </xf>
    <xf numFmtId="0" fontId="13" fillId="6" borderId="40"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49" xfId="0" applyFont="1" applyFill="1" applyBorder="1" applyAlignment="1">
      <alignment horizontal="center" vertical="center"/>
    </xf>
    <xf numFmtId="0" fontId="13" fillId="6" borderId="50" xfId="0" applyFont="1" applyFill="1" applyBorder="1" applyAlignment="1">
      <alignment horizontal="center" vertical="center"/>
    </xf>
    <xf numFmtId="0" fontId="14" fillId="6" borderId="34" xfId="0" applyFont="1" applyFill="1" applyBorder="1" applyAlignment="1">
      <alignment horizontal="center"/>
    </xf>
    <xf numFmtId="0" fontId="14" fillId="6" borderId="29" xfId="0" applyFont="1" applyFill="1" applyBorder="1" applyAlignment="1">
      <alignment horizontal="center"/>
    </xf>
    <xf numFmtId="0" fontId="15" fillId="6" borderId="54" xfId="2" applyFont="1" applyFill="1" applyBorder="1" applyAlignment="1">
      <alignment horizontal="center" vertical="center" wrapText="1"/>
    </xf>
    <xf numFmtId="0" fontId="15" fillId="6" borderId="56" xfId="2" applyFont="1" applyFill="1" applyBorder="1" applyAlignment="1">
      <alignment horizontal="center" vertical="center" wrapText="1"/>
    </xf>
    <xf numFmtId="0" fontId="15" fillId="6" borderId="34" xfId="2" applyFont="1" applyFill="1" applyBorder="1" applyAlignment="1">
      <alignment horizontal="center" vertical="center"/>
    </xf>
    <xf numFmtId="0" fontId="15" fillId="6" borderId="29" xfId="2" applyFont="1" applyFill="1" applyBorder="1" applyAlignment="1">
      <alignment horizontal="center" vertical="center"/>
    </xf>
    <xf numFmtId="0" fontId="16" fillId="6" borderId="47" xfId="0" applyFont="1" applyFill="1" applyBorder="1" applyAlignment="1">
      <alignment horizontal="center" vertical="center"/>
    </xf>
    <xf numFmtId="0" fontId="16" fillId="6" borderId="55" xfId="0" applyFont="1" applyFill="1" applyBorder="1" applyAlignment="1">
      <alignment horizontal="center" vertical="center"/>
    </xf>
    <xf numFmtId="0" fontId="16" fillId="6" borderId="25" xfId="0" applyFont="1" applyFill="1" applyBorder="1" applyAlignment="1">
      <alignment horizontal="center" vertical="center"/>
    </xf>
    <xf numFmtId="0" fontId="16" fillId="6" borderId="48" xfId="0" applyFont="1" applyFill="1" applyBorder="1" applyAlignment="1">
      <alignment horizontal="center" vertical="center"/>
    </xf>
    <xf numFmtId="0" fontId="16" fillId="7" borderId="37" xfId="0" applyFont="1" applyFill="1" applyBorder="1" applyAlignment="1">
      <alignment horizontal="center"/>
    </xf>
    <xf numFmtId="0" fontId="16" fillId="7" borderId="38" xfId="0" applyFont="1" applyFill="1" applyBorder="1" applyAlignment="1">
      <alignment horizontal="center"/>
    </xf>
    <xf numFmtId="0" fontId="16" fillId="7" borderId="39" xfId="0" applyFont="1" applyFill="1" applyBorder="1" applyAlignment="1">
      <alignment horizontal="center"/>
    </xf>
    <xf numFmtId="0" fontId="16" fillId="6" borderId="34" xfId="0" applyFont="1" applyFill="1" applyBorder="1" applyAlignment="1">
      <alignment horizontal="center" vertical="center" wrapText="1"/>
    </xf>
    <xf numFmtId="0" fontId="16" fillId="6" borderId="29" xfId="0" applyFont="1" applyFill="1" applyBorder="1" applyAlignment="1">
      <alignment horizontal="center" vertical="center" wrapText="1"/>
    </xf>
    <xf numFmtId="0" fontId="16" fillId="6" borderId="40" xfId="0" applyFont="1" applyFill="1" applyBorder="1" applyAlignment="1">
      <alignment horizontal="center" vertical="center" wrapText="1"/>
    </xf>
    <xf numFmtId="0" fontId="2" fillId="0" borderId="0" xfId="0" applyFont="1" applyAlignment="1">
      <alignment horizontal="center"/>
    </xf>
    <xf numFmtId="164" fontId="1" fillId="0" borderId="0" xfId="0" applyNumberFormat="1" applyFont="1" applyAlignment="1">
      <alignment horizontal="center" vertical="center"/>
    </xf>
    <xf numFmtId="0" fontId="2" fillId="2" borderId="7" xfId="0" applyFont="1" applyFill="1" applyBorder="1" applyAlignment="1">
      <alignment horizontal="center" vertical="center" wrapText="1"/>
    </xf>
    <xf numFmtId="0" fontId="6" fillId="2" borderId="10" xfId="0" applyFont="1" applyFill="1" applyBorder="1" applyAlignment="1">
      <alignment horizontal="center" vertical="center"/>
    </xf>
    <xf numFmtId="0" fontId="6" fillId="2" borderId="0" xfId="0" applyFont="1" applyFill="1" applyAlignment="1">
      <alignment horizontal="center" vertical="center"/>
    </xf>
    <xf numFmtId="0" fontId="6" fillId="2" borderId="11" xfId="0" applyFont="1" applyFill="1" applyBorder="1" applyAlignment="1">
      <alignment horizontal="center" vertical="center"/>
    </xf>
    <xf numFmtId="0" fontId="44" fillId="8" borderId="73" xfId="0" applyFont="1" applyFill="1" applyBorder="1" applyAlignment="1">
      <alignment horizontal="center" vertical="center" wrapText="1"/>
    </xf>
    <xf numFmtId="0" fontId="44" fillId="8" borderId="69" xfId="0" applyFont="1" applyFill="1" applyBorder="1" applyAlignment="1">
      <alignment horizontal="center" vertical="center" wrapText="1"/>
    </xf>
    <xf numFmtId="0" fontId="44" fillId="8" borderId="70" xfId="0" applyFont="1" applyFill="1" applyBorder="1" applyAlignment="1">
      <alignment horizontal="center" vertical="center" wrapText="1"/>
    </xf>
    <xf numFmtId="0" fontId="46" fillId="0" borderId="27" xfId="0" applyFont="1" applyBorder="1" applyAlignment="1">
      <alignment horizontal="center" vertical="center" wrapText="1"/>
    </xf>
    <xf numFmtId="0" fontId="45" fillId="8" borderId="71" xfId="0" applyFont="1" applyFill="1" applyBorder="1" applyAlignment="1">
      <alignment vertical="center" wrapText="1"/>
    </xf>
    <xf numFmtId="0" fontId="45" fillId="8" borderId="67" xfId="0" applyFont="1" applyFill="1" applyBorder="1" applyAlignment="1">
      <alignment horizontal="right" vertical="center" wrapText="1"/>
    </xf>
    <xf numFmtId="0" fontId="45" fillId="8" borderId="72" xfId="0" applyFont="1" applyFill="1" applyBorder="1" applyAlignment="1">
      <alignment horizontal="right" vertical="center" wrapText="1"/>
    </xf>
    <xf numFmtId="0" fontId="45" fillId="8" borderId="71" xfId="0" applyFont="1" applyFill="1" applyBorder="1" applyAlignment="1">
      <alignment horizontal="right" vertical="center" wrapText="1"/>
    </xf>
  </cellXfs>
  <cellStyles count="3">
    <cellStyle name="Hipervínculo" xfId="2" builtinId="8"/>
    <cellStyle name="Normal" xfId="0" builtinId="0"/>
    <cellStyle name="Normal_Hoja1" xfId="1" xr:uid="{00000000-0005-0000-0000-000002000000}"/>
  </cellStyles>
  <dxfs count="45">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ont>
        <color rgb="FFFF0000"/>
      </font>
    </dxf>
    <dxf>
      <font>
        <color rgb="FFFF0000"/>
      </font>
    </dxf>
    <dxf>
      <fill>
        <patternFill>
          <bgColor theme="0" tint="-0.24994659260841701"/>
        </patternFill>
      </fill>
    </dxf>
    <dxf>
      <fill>
        <patternFill>
          <bgColor theme="0" tint="-0.34998626667073579"/>
        </patternFill>
      </fill>
    </dxf>
    <dxf>
      <fill>
        <gradientFill degree="90">
          <stop position="0">
            <color theme="0"/>
          </stop>
          <stop position="1">
            <color rgb="FFFF0000"/>
          </stop>
        </gradientFill>
      </fill>
    </dxf>
    <dxf>
      <fill>
        <gradientFill degree="90">
          <stop position="0">
            <color theme="0"/>
          </stop>
          <stop position="1">
            <color theme="5" tint="-0.25098422193060094"/>
          </stop>
        </gradientFill>
      </fill>
    </dxf>
    <dxf>
      <fill>
        <gradientFill degree="90">
          <stop position="0">
            <color theme="0"/>
          </stop>
          <stop position="1">
            <color rgb="FF0070C0"/>
          </stop>
        </gradientFill>
      </fill>
    </dxf>
    <dxf>
      <fill>
        <gradientFill degree="90">
          <stop position="0">
            <color theme="0"/>
          </stop>
          <stop position="1">
            <color rgb="FFFFFF00"/>
          </stop>
        </gradientFill>
      </fill>
    </dxf>
    <dxf>
      <fill>
        <gradientFill degree="90">
          <stop position="0">
            <color theme="0"/>
          </stop>
          <stop position="1">
            <color rgb="FF00FF00"/>
          </stop>
        </gradientFill>
      </fill>
    </dxf>
    <dxf>
      <fill>
        <gradientFill degree="90">
          <stop position="0">
            <color theme="0"/>
          </stop>
          <stop position="1">
            <color rgb="FFFF0000"/>
          </stop>
        </gradientFill>
      </fill>
    </dxf>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ill>
        <gradientFill degree="90">
          <stop position="0">
            <color theme="2" tint="-0.25098422193060094"/>
          </stop>
          <stop position="1">
            <color rgb="FF00B0F0"/>
          </stop>
        </gradientFill>
      </fill>
    </dxf>
    <dxf>
      <fill>
        <gradientFill degree="90">
          <stop position="0">
            <color theme="2" tint="-0.25098422193060094"/>
          </stop>
          <stop position="1">
            <color rgb="FFFFC000"/>
          </stop>
        </gradientFill>
      </fill>
    </dxf>
    <dxf>
      <fill>
        <gradientFill degree="90">
          <stop position="0">
            <color theme="2" tint="-0.25098422193060094"/>
          </stop>
          <stop position="1">
            <color rgb="FFFFFF00"/>
          </stop>
        </gradientFill>
      </fill>
    </dxf>
    <dxf>
      <fill>
        <gradientFill degree="90">
          <stop position="0">
            <color theme="0"/>
          </stop>
          <stop position="1">
            <color theme="2" tint="-0.25098422193060094"/>
          </stop>
        </gradientFill>
      </fill>
    </dxf>
    <dxf>
      <fill>
        <gradientFill degree="90">
          <stop position="0">
            <color theme="2" tint="-0.25098422193060094"/>
          </stop>
          <stop position="1">
            <color rgb="FF92D050"/>
          </stop>
        </gradientFill>
      </fill>
    </dxf>
    <dxf>
      <fill>
        <gradientFill degree="90">
          <stop position="0">
            <color theme="2" tint="-9.8025452436902985E-2"/>
          </stop>
          <stop position="1">
            <color theme="4"/>
          </stop>
        </gradientFill>
      </fill>
    </dxf>
    <dxf>
      <fill>
        <patternFill>
          <fgColor theme="0" tint="-0.24994659260841701"/>
          <bgColor theme="0" tint="-0.24994659260841701"/>
        </patternFill>
      </fill>
    </dxf>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ill>
        <gradientFill degree="90">
          <stop position="0">
            <color theme="0"/>
          </stop>
          <stop position="1">
            <color theme="2" tint="-0.25098422193060094"/>
          </stop>
        </gradientFill>
      </fill>
    </dxf>
    <dxf>
      <font>
        <b/>
        <i val="0"/>
        <color theme="0"/>
      </font>
      <fill>
        <patternFill>
          <bgColor rgb="FFFF0000"/>
        </patternFill>
      </fill>
    </dxf>
    <dxf>
      <font>
        <b/>
        <i val="0"/>
        <color theme="0"/>
      </font>
      <fill>
        <patternFill>
          <bgColor theme="7" tint="0.39994506668294322"/>
        </patternFill>
      </fill>
    </dxf>
    <dxf>
      <font>
        <b/>
        <i val="0"/>
        <color theme="0"/>
      </font>
      <fill>
        <patternFill>
          <bgColor rgb="FF92D050"/>
        </patternFill>
      </fill>
    </dxf>
    <dxf>
      <font>
        <b/>
        <i val="0"/>
        <color theme="0"/>
      </font>
      <fill>
        <patternFill>
          <bgColor rgb="FFC00000"/>
        </patternFill>
      </fill>
    </dxf>
    <dxf>
      <font>
        <b/>
        <i val="0"/>
        <color theme="0"/>
      </font>
      <fill>
        <patternFill>
          <bgColor rgb="FFF14601"/>
        </patternFill>
      </fill>
    </dxf>
    <dxf>
      <font>
        <b/>
        <i val="0"/>
        <color theme="0"/>
      </font>
      <fill>
        <patternFill>
          <bgColor rgb="FF3FCDFF"/>
        </patternFill>
      </fill>
    </dxf>
    <dxf>
      <font>
        <b/>
        <i val="0"/>
        <color theme="0"/>
      </font>
      <fill>
        <patternFill>
          <bgColor rgb="FFF0E510"/>
        </patternFill>
      </fill>
    </dxf>
    <dxf>
      <font>
        <b/>
        <i val="0"/>
        <color theme="0"/>
      </font>
      <fill>
        <patternFill>
          <bgColor rgb="FFF78609"/>
        </patternFill>
      </fill>
    </dxf>
    <dxf>
      <font>
        <b/>
        <i val="0"/>
        <color theme="0"/>
      </font>
      <fill>
        <patternFill>
          <bgColor rgb="FFFF33CC"/>
        </patternFill>
      </fill>
    </dxf>
    <dxf>
      <font>
        <b/>
        <i val="0"/>
        <color theme="0"/>
      </font>
      <fill>
        <patternFill>
          <bgColor rgb="FFFFC000"/>
        </patternFill>
      </fill>
    </dxf>
    <dxf>
      <font>
        <b/>
        <i val="0"/>
        <color theme="0"/>
      </font>
      <fill>
        <patternFill>
          <bgColor theme="7" tint="-0.24994659260841701"/>
        </patternFill>
      </fill>
    </dxf>
    <dxf>
      <font>
        <b/>
        <i val="0"/>
        <color theme="0"/>
      </font>
      <fill>
        <patternFill>
          <bgColor theme="9" tint="-0.24994659260841701"/>
        </patternFill>
      </fill>
    </dxf>
    <dxf>
      <font>
        <b/>
        <i val="0"/>
        <color theme="0"/>
      </font>
      <fill>
        <patternFill>
          <bgColor rgb="FFBD3166"/>
        </patternFill>
      </fill>
    </dxf>
    <dxf>
      <font>
        <b/>
        <i val="0"/>
        <color theme="0"/>
      </font>
      <fill>
        <patternFill>
          <bgColor rgb="FF9AD35B"/>
        </patternFill>
      </fill>
    </dxf>
    <dxf>
      <font>
        <b/>
        <i val="0"/>
        <color theme="0"/>
      </font>
      <fill>
        <patternFill>
          <bgColor rgb="FF3381C7"/>
        </patternFill>
      </fill>
    </dxf>
    <dxf>
      <font>
        <b/>
        <i val="0"/>
        <color theme="0"/>
      </font>
      <fill>
        <patternFill>
          <bgColor rgb="FF264178"/>
        </patternFill>
      </fill>
    </dxf>
    <dxf>
      <fill>
        <gradientFill degree="90">
          <stop position="0">
            <color theme="0"/>
          </stop>
          <stop position="1">
            <color theme="2" tint="-0.25098422193060094"/>
          </stop>
        </gradientFill>
      </fill>
    </dxf>
    <dxf>
      <font>
        <b/>
        <i val="0"/>
        <color theme="0"/>
      </font>
      <fill>
        <patternFill>
          <bgColor rgb="FF00B0F0"/>
        </patternFill>
      </fill>
    </dxf>
  </dxfs>
  <tableStyles count="0" defaultTableStyle="TableStyleMedium2" defaultPivotStyle="PivotStyleLight16"/>
  <colors>
    <mruColors>
      <color rgb="FF962A4B"/>
      <color rgb="FFD2E0B2"/>
      <color rgb="FF681D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1</xdr:row>
      <xdr:rowOff>47625</xdr:rowOff>
    </xdr:from>
    <xdr:to>
      <xdr:col>0</xdr:col>
      <xdr:colOff>1038225</xdr:colOff>
      <xdr:row>4</xdr:row>
      <xdr:rowOff>62345</xdr:rowOff>
    </xdr:to>
    <xdr:pic>
      <xdr:nvPicPr>
        <xdr:cNvPr id="2" name="Imagen 1">
          <a:extLst>
            <a:ext uri="{FF2B5EF4-FFF2-40B4-BE49-F238E27FC236}">
              <a16:creationId xmlns:a16="http://schemas.microsoft.com/office/drawing/2014/main" id="{CACB7733-8726-48F6-8A7D-5C28E9E44B1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8225" y="247650"/>
          <a:ext cx="0" cy="919595"/>
        </a:xfrm>
        <a:prstGeom prst="rect">
          <a:avLst/>
        </a:prstGeom>
      </xdr:spPr>
    </xdr:pic>
    <xdr:clientData/>
  </xdr:twoCellAnchor>
  <xdr:twoCellAnchor editAs="oneCell">
    <xdr:from>
      <xdr:col>0</xdr:col>
      <xdr:colOff>971549</xdr:colOff>
      <xdr:row>1</xdr:row>
      <xdr:rowOff>57149</xdr:rowOff>
    </xdr:from>
    <xdr:to>
      <xdr:col>0</xdr:col>
      <xdr:colOff>2276474</xdr:colOff>
      <xdr:row>3</xdr:row>
      <xdr:rowOff>266751</xdr:rowOff>
    </xdr:to>
    <xdr:pic>
      <xdr:nvPicPr>
        <xdr:cNvPr id="3" name="Imagen 2">
          <a:extLst>
            <a:ext uri="{FF2B5EF4-FFF2-40B4-BE49-F238E27FC236}">
              <a16:creationId xmlns:a16="http://schemas.microsoft.com/office/drawing/2014/main" id="{7DB812F3-DD98-4F2C-95E8-55B07231C0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71549" y="257174"/>
          <a:ext cx="1304925" cy="9239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proyinger/Documents/Mincit/Entregables/Octubre/Gestio&#769;n%20del%20conocimiento/Mincit%20Herramienta%20Inventario%20de%20conocimiento.xlsm" TargetMode="External"/><Relationship Id="rId1" Type="http://schemas.openxmlformats.org/officeDocument/2006/relationships/externalLinkPath" Target="/Users/proyinger/Documents/Mincit/Entregables/Octubre/Gestio&#769;n%20del%20conocimiento/Mincit%20Herramienta%20Inventario%20de%20conocimient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s desplegable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www.mincit.gov.co/getattachment/ministerio/planeacion/planeacion-estrategica-sectorial/plan-de-accion-planeacion-estrategica-sectorial/2023/presentacion-plan-estrategico-sectorial-2023-2026/17-08-2023-presentacion-plan-estrategico-sectorial-2023-2026.pdf.aspx" TargetMode="External"/><Relationship Id="rId1" Type="http://schemas.openxmlformats.org/officeDocument/2006/relationships/hyperlink" Target="https://www1.undp.org/content/undp/es/home/sustainable-development-goal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62A4B"/>
  </sheetPr>
  <dimension ref="A1:XFC106"/>
  <sheetViews>
    <sheetView showGridLines="0" tabSelected="1" view="pageBreakPreview" zoomScaleNormal="100" zoomScaleSheetLayoutView="100" workbookViewId="0">
      <selection activeCell="XFD5" sqref="XFD5"/>
    </sheetView>
  </sheetViews>
  <sheetFormatPr baseColWidth="10" defaultColWidth="0" defaultRowHeight="15" zeroHeight="1" x14ac:dyDescent="0.25"/>
  <cols>
    <col min="1" max="1" width="50.140625" style="18" customWidth="1"/>
    <col min="2" max="2" width="5.140625" style="18" customWidth="1"/>
    <col min="3" max="3" width="19.7109375" style="18" customWidth="1"/>
    <col min="4" max="4" width="21.7109375" style="18" customWidth="1"/>
    <col min="5" max="5" width="30.28515625" style="18" customWidth="1"/>
    <col min="6" max="6" width="18.7109375" style="18" customWidth="1"/>
    <col min="7" max="7" width="26.42578125" style="18" customWidth="1"/>
    <col min="8" max="16380" width="11.42578125" style="18" hidden="1"/>
    <col min="16381" max="16381" width="13.28515625" style="18" hidden="1" customWidth="1"/>
    <col min="16382" max="16382" width="14.42578125" style="18" hidden="1" customWidth="1"/>
    <col min="16383" max="16383" width="17.28515625" style="18" hidden="1" customWidth="1"/>
    <col min="16384" max="16384" width="9.5703125" style="18" customWidth="1"/>
  </cols>
  <sheetData>
    <row r="1" spans="1:8" ht="15.75" thickBot="1" x14ac:dyDescent="0.3"/>
    <row r="2" spans="1:8" x14ac:dyDescent="0.25">
      <c r="A2" s="159"/>
      <c r="B2" s="220" t="s">
        <v>96</v>
      </c>
      <c r="C2" s="221"/>
      <c r="D2" s="221"/>
      <c r="E2" s="221"/>
      <c r="F2" s="221"/>
      <c r="G2" s="221"/>
      <c r="H2" s="222"/>
    </row>
    <row r="3" spans="1:8" ht="41.25" customHeight="1" x14ac:dyDescent="0.25">
      <c r="A3" s="160"/>
      <c r="B3" s="162" t="s">
        <v>95</v>
      </c>
      <c r="C3" s="163"/>
      <c r="D3" s="163"/>
      <c r="E3" s="163"/>
      <c r="F3" s="163"/>
      <c r="G3" s="163"/>
      <c r="H3" s="164"/>
    </row>
    <row r="4" spans="1:8" ht="26.25" thickBot="1" x14ac:dyDescent="0.3">
      <c r="A4" s="161"/>
      <c r="B4" s="225" t="s">
        <v>92</v>
      </c>
      <c r="C4" s="226"/>
      <c r="D4" s="223" t="s">
        <v>97</v>
      </c>
      <c r="E4" s="227" t="s">
        <v>93</v>
      </c>
      <c r="F4" s="223">
        <v>0</v>
      </c>
      <c r="G4" s="224" t="s">
        <v>98</v>
      </c>
      <c r="H4" s="74" t="s">
        <v>94</v>
      </c>
    </row>
    <row r="5" spans="1:8" x14ac:dyDescent="0.25"/>
    <row r="6" spans="1:8" ht="35.25" customHeight="1" x14ac:dyDescent="0.25">
      <c r="A6" s="168" t="s">
        <v>43</v>
      </c>
      <c r="B6" s="169"/>
      <c r="C6" s="169"/>
      <c r="D6" s="169"/>
      <c r="E6" s="169"/>
      <c r="F6" s="169"/>
      <c r="G6" s="170"/>
    </row>
    <row r="7" spans="1:8" ht="59.25" customHeight="1" thickBot="1" x14ac:dyDescent="0.3">
      <c r="A7" s="177" t="s">
        <v>44</v>
      </c>
      <c r="B7" s="178"/>
      <c r="C7" s="178"/>
      <c r="D7" s="178"/>
      <c r="E7" s="178"/>
      <c r="F7" s="178"/>
      <c r="G7" s="179"/>
    </row>
    <row r="8" spans="1:8" ht="15" customHeight="1" x14ac:dyDescent="0.25">
      <c r="A8" s="56" t="s">
        <v>32</v>
      </c>
      <c r="B8" s="180"/>
      <c r="C8" s="181"/>
      <c r="D8" s="181"/>
      <c r="E8" s="181"/>
      <c r="F8" s="181"/>
      <c r="G8" s="182"/>
    </row>
    <row r="9" spans="1:8" ht="15" customHeight="1" x14ac:dyDescent="0.25">
      <c r="A9" s="57" t="s">
        <v>33</v>
      </c>
      <c r="B9" s="171"/>
      <c r="C9" s="172"/>
      <c r="D9" s="172"/>
      <c r="E9" s="172"/>
      <c r="F9" s="172"/>
      <c r="G9" s="173"/>
    </row>
    <row r="10" spans="1:8" ht="15" customHeight="1" x14ac:dyDescent="0.25">
      <c r="A10" s="58" t="s">
        <v>12</v>
      </c>
      <c r="B10" s="171"/>
      <c r="C10" s="172"/>
      <c r="D10" s="172"/>
      <c r="E10" s="172"/>
      <c r="F10" s="172"/>
      <c r="G10" s="173"/>
    </row>
    <row r="11" spans="1:8" ht="15" customHeight="1" x14ac:dyDescent="0.25">
      <c r="A11" s="58" t="s">
        <v>13</v>
      </c>
      <c r="B11" s="171"/>
      <c r="C11" s="172"/>
      <c r="D11" s="172"/>
      <c r="E11" s="172"/>
      <c r="F11" s="172"/>
      <c r="G11" s="173"/>
    </row>
    <row r="12" spans="1:8" ht="15" customHeight="1" thickBot="1" x14ac:dyDescent="0.3">
      <c r="A12" s="59" t="s">
        <v>14</v>
      </c>
      <c r="B12" s="174"/>
      <c r="C12" s="175"/>
      <c r="D12" s="175"/>
      <c r="E12" s="175"/>
      <c r="F12" s="175"/>
      <c r="G12" s="176"/>
    </row>
    <row r="13" spans="1:8" ht="58.5" customHeight="1" x14ac:dyDescent="0.25">
      <c r="A13" s="153" t="s">
        <v>88</v>
      </c>
      <c r="B13" s="154"/>
      <c r="C13" s="154"/>
      <c r="D13" s="154"/>
      <c r="E13" s="154"/>
      <c r="F13" s="154"/>
      <c r="G13" s="155"/>
    </row>
    <row r="14" spans="1:8" ht="15" customHeight="1" x14ac:dyDescent="0.25">
      <c r="A14" s="156" t="s">
        <v>89</v>
      </c>
      <c r="B14" s="157"/>
      <c r="C14" s="157"/>
      <c r="D14" s="157"/>
      <c r="E14" s="157"/>
      <c r="F14" s="157"/>
      <c r="G14" s="158" t="s">
        <v>90</v>
      </c>
    </row>
    <row r="15" spans="1:8" ht="15" customHeight="1" x14ac:dyDescent="0.25">
      <c r="A15" s="156"/>
      <c r="B15" s="157"/>
      <c r="C15" s="157"/>
      <c r="D15" s="157"/>
      <c r="E15" s="157"/>
      <c r="F15" s="157"/>
      <c r="G15" s="158"/>
    </row>
    <row r="16" spans="1:8" ht="15" customHeight="1" x14ac:dyDescent="0.25">
      <c r="A16" s="99"/>
      <c r="B16" s="100"/>
      <c r="C16" s="100"/>
      <c r="D16" s="100"/>
      <c r="E16" s="100"/>
      <c r="F16" s="100"/>
      <c r="G16" s="62"/>
    </row>
    <row r="17" spans="1:7" ht="15" customHeight="1" x14ac:dyDescent="0.25">
      <c r="A17" s="99"/>
      <c r="B17" s="100"/>
      <c r="C17" s="100"/>
      <c r="D17" s="100"/>
      <c r="E17" s="100"/>
      <c r="F17" s="100"/>
      <c r="G17" s="62"/>
    </row>
    <row r="18" spans="1:7" ht="15" customHeight="1" x14ac:dyDescent="0.25">
      <c r="A18" s="99"/>
      <c r="B18" s="100"/>
      <c r="C18" s="100"/>
      <c r="D18" s="100"/>
      <c r="E18" s="100"/>
      <c r="F18" s="100"/>
      <c r="G18" s="62"/>
    </row>
    <row r="19" spans="1:7" ht="15" customHeight="1" x14ac:dyDescent="0.25">
      <c r="A19" s="99"/>
      <c r="B19" s="100"/>
      <c r="C19" s="100"/>
      <c r="D19" s="100"/>
      <c r="E19" s="100"/>
      <c r="F19" s="100"/>
      <c r="G19" s="62"/>
    </row>
    <row r="20" spans="1:7" ht="15" customHeight="1" x14ac:dyDescent="0.25">
      <c r="A20" s="99"/>
      <c r="B20" s="100"/>
      <c r="C20" s="100"/>
      <c r="D20" s="100"/>
      <c r="E20" s="100"/>
      <c r="F20" s="100"/>
      <c r="G20" s="62"/>
    </row>
    <row r="21" spans="1:7" ht="15" customHeight="1" x14ac:dyDescent="0.25">
      <c r="A21" s="99"/>
      <c r="B21" s="100"/>
      <c r="C21" s="100"/>
      <c r="D21" s="100"/>
      <c r="E21" s="100"/>
      <c r="F21" s="100"/>
      <c r="G21" s="62"/>
    </row>
    <row r="22" spans="1:7" ht="15" customHeight="1" x14ac:dyDescent="0.25">
      <c r="A22" s="99"/>
      <c r="B22" s="100"/>
      <c r="C22" s="100"/>
      <c r="D22" s="100"/>
      <c r="E22" s="100"/>
      <c r="F22" s="100"/>
      <c r="G22" s="62"/>
    </row>
    <row r="23" spans="1:7" ht="15.75" thickBot="1" x14ac:dyDescent="0.3">
      <c r="A23" s="102"/>
      <c r="B23" s="103"/>
      <c r="C23" s="103"/>
      <c r="D23" s="103"/>
      <c r="E23" s="103"/>
      <c r="F23" s="103"/>
      <c r="G23" s="63"/>
    </row>
    <row r="24" spans="1:7" ht="15.75" thickBot="1" x14ac:dyDescent="0.3">
      <c r="A24" s="165" t="s">
        <v>91</v>
      </c>
      <c r="B24" s="166"/>
      <c r="C24" s="166"/>
      <c r="D24" s="166"/>
      <c r="E24" s="166"/>
      <c r="F24" s="166"/>
      <c r="G24" s="167"/>
    </row>
    <row r="25" spans="1:7" ht="110.25" customHeight="1" x14ac:dyDescent="0.25">
      <c r="A25" s="150"/>
      <c r="B25" s="151"/>
      <c r="C25" s="151"/>
      <c r="D25" s="151"/>
      <c r="E25" s="151"/>
      <c r="F25" s="151"/>
      <c r="G25" s="152"/>
    </row>
    <row r="26" spans="1:7" ht="33.75" customHeight="1" thickBot="1" x14ac:dyDescent="0.3">
      <c r="A26" s="105" t="s">
        <v>15</v>
      </c>
      <c r="B26" s="106"/>
      <c r="C26" s="106"/>
      <c r="D26" s="106"/>
      <c r="E26" s="106"/>
      <c r="F26" s="106"/>
      <c r="G26" s="107"/>
    </row>
    <row r="27" spans="1:7" ht="26.25" customHeight="1" thickBot="1" x14ac:dyDescent="0.3">
      <c r="A27" s="92" t="s">
        <v>16</v>
      </c>
      <c r="B27" s="93"/>
      <c r="C27" s="93"/>
      <c r="D27" s="93"/>
      <c r="E27" s="95"/>
      <c r="F27" s="115" t="s">
        <v>17</v>
      </c>
      <c r="G27" s="116"/>
    </row>
    <row r="28" spans="1:7" x14ac:dyDescent="0.25">
      <c r="A28" s="96"/>
      <c r="B28" s="97"/>
      <c r="C28" s="97"/>
      <c r="D28" s="97"/>
      <c r="E28" s="98"/>
      <c r="F28" s="117"/>
      <c r="G28" s="118"/>
    </row>
    <row r="29" spans="1:7" x14ac:dyDescent="0.25">
      <c r="A29" s="99"/>
      <c r="B29" s="100"/>
      <c r="C29" s="100"/>
      <c r="D29" s="100"/>
      <c r="E29" s="101"/>
      <c r="F29" s="119"/>
      <c r="G29" s="120"/>
    </row>
    <row r="30" spans="1:7" x14ac:dyDescent="0.25">
      <c r="A30" s="99"/>
      <c r="B30" s="100"/>
      <c r="C30" s="100"/>
      <c r="D30" s="100"/>
      <c r="E30" s="101"/>
      <c r="F30" s="119"/>
      <c r="G30" s="120"/>
    </row>
    <row r="31" spans="1:7" ht="15.75" thickBot="1" x14ac:dyDescent="0.3">
      <c r="A31" s="102"/>
      <c r="B31" s="103"/>
      <c r="C31" s="103"/>
      <c r="D31" s="103"/>
      <c r="E31" s="104"/>
      <c r="F31" s="79"/>
      <c r="G31" s="80"/>
    </row>
    <row r="32" spans="1:7" ht="15.75" customHeight="1" x14ac:dyDescent="0.25">
      <c r="A32" s="122" t="s">
        <v>18</v>
      </c>
      <c r="B32" s="123"/>
      <c r="C32" s="89"/>
      <c r="D32" s="90"/>
      <c r="E32" s="90"/>
      <c r="F32" s="90"/>
      <c r="G32" s="91"/>
    </row>
    <row r="33" spans="1:7" x14ac:dyDescent="0.25">
      <c r="A33" s="124"/>
      <c r="B33" s="125"/>
      <c r="C33" s="83"/>
      <c r="D33" s="84"/>
      <c r="E33" s="84"/>
      <c r="F33" s="84"/>
      <c r="G33" s="85"/>
    </row>
    <row r="34" spans="1:7" x14ac:dyDescent="0.25">
      <c r="A34" s="124"/>
      <c r="B34" s="125"/>
      <c r="C34" s="83"/>
      <c r="D34" s="84"/>
      <c r="E34" s="84"/>
      <c r="F34" s="84"/>
      <c r="G34" s="85"/>
    </row>
    <row r="35" spans="1:7" x14ac:dyDescent="0.25">
      <c r="A35" s="124"/>
      <c r="B35" s="125"/>
      <c r="C35" s="83"/>
      <c r="D35" s="84"/>
      <c r="E35" s="84"/>
      <c r="F35" s="84"/>
      <c r="G35" s="85"/>
    </row>
    <row r="36" spans="1:7" ht="15.75" thickBot="1" x14ac:dyDescent="0.3">
      <c r="A36" s="126"/>
      <c r="B36" s="127"/>
      <c r="C36" s="86"/>
      <c r="D36" s="87"/>
      <c r="E36" s="87"/>
      <c r="F36" s="87"/>
      <c r="G36" s="88"/>
    </row>
    <row r="37" spans="1:7" ht="15.75" customHeight="1" x14ac:dyDescent="0.25">
      <c r="A37" s="122" t="s">
        <v>19</v>
      </c>
      <c r="B37" s="123"/>
      <c r="C37" s="89"/>
      <c r="D37" s="90"/>
      <c r="E37" s="90"/>
      <c r="F37" s="90"/>
      <c r="G37" s="91"/>
    </row>
    <row r="38" spans="1:7" x14ac:dyDescent="0.25">
      <c r="A38" s="124"/>
      <c r="B38" s="125"/>
      <c r="C38" s="83"/>
      <c r="D38" s="84"/>
      <c r="E38" s="84"/>
      <c r="F38" s="84"/>
      <c r="G38" s="85"/>
    </row>
    <row r="39" spans="1:7" hidden="1" x14ac:dyDescent="0.25">
      <c r="A39" s="124"/>
      <c r="B39" s="125"/>
      <c r="C39" s="83"/>
      <c r="D39" s="84"/>
      <c r="E39" s="84"/>
      <c r="F39" s="84"/>
      <c r="G39" s="85"/>
    </row>
    <row r="40" spans="1:7" x14ac:dyDescent="0.25">
      <c r="A40" s="124"/>
      <c r="B40" s="125"/>
      <c r="C40" s="83"/>
      <c r="D40" s="84"/>
      <c r="E40" s="84"/>
      <c r="F40" s="84"/>
      <c r="G40" s="85"/>
    </row>
    <row r="41" spans="1:7" ht="15.75" thickBot="1" x14ac:dyDescent="0.3">
      <c r="A41" s="126"/>
      <c r="B41" s="127"/>
      <c r="C41" s="86"/>
      <c r="D41" s="87"/>
      <c r="E41" s="87"/>
      <c r="F41" s="87"/>
      <c r="G41" s="88"/>
    </row>
    <row r="42" spans="1:7" ht="15.75" customHeight="1" x14ac:dyDescent="0.25">
      <c r="A42" s="122" t="s">
        <v>20</v>
      </c>
      <c r="B42" s="123"/>
      <c r="C42" s="89"/>
      <c r="D42" s="90"/>
      <c r="E42" s="90"/>
      <c r="F42" s="90"/>
      <c r="G42" s="91"/>
    </row>
    <row r="43" spans="1:7" x14ac:dyDescent="0.25">
      <c r="A43" s="124"/>
      <c r="B43" s="125"/>
      <c r="C43" s="83"/>
      <c r="D43" s="84"/>
      <c r="E43" s="84"/>
      <c r="F43" s="84"/>
      <c r="G43" s="85"/>
    </row>
    <row r="44" spans="1:7" x14ac:dyDescent="0.25">
      <c r="A44" s="124"/>
      <c r="B44" s="125"/>
      <c r="C44" s="83"/>
      <c r="D44" s="84"/>
      <c r="E44" s="84"/>
      <c r="F44" s="84"/>
      <c r="G44" s="85"/>
    </row>
    <row r="45" spans="1:7" ht="15" hidden="1" customHeight="1" x14ac:dyDescent="0.25">
      <c r="A45" s="124"/>
      <c r="B45" s="125"/>
      <c r="C45" s="83"/>
      <c r="D45" s="84"/>
      <c r="E45" s="84"/>
      <c r="F45" s="84"/>
      <c r="G45" s="85"/>
    </row>
    <row r="46" spans="1:7" ht="15.75" thickBot="1" x14ac:dyDescent="0.3">
      <c r="A46" s="126"/>
      <c r="B46" s="127"/>
      <c r="C46" s="86"/>
      <c r="D46" s="87"/>
      <c r="E46" s="87"/>
      <c r="F46" s="87"/>
      <c r="G46" s="88"/>
    </row>
    <row r="47" spans="1:7" ht="40.5" customHeight="1" thickBot="1" x14ac:dyDescent="0.3">
      <c r="A47" s="112" t="s">
        <v>21</v>
      </c>
      <c r="B47" s="113"/>
      <c r="C47" s="113"/>
      <c r="D47" s="113"/>
      <c r="E47" s="113"/>
      <c r="F47" s="113"/>
      <c r="G47" s="114"/>
    </row>
    <row r="48" spans="1:7" ht="15.75" thickBot="1" x14ac:dyDescent="0.3">
      <c r="A48" s="108" t="s">
        <v>22</v>
      </c>
      <c r="B48" s="109"/>
      <c r="C48" s="108" t="s">
        <v>23</v>
      </c>
      <c r="D48" s="109"/>
      <c r="E48" s="92" t="s">
        <v>24</v>
      </c>
      <c r="F48" s="93"/>
      <c r="G48" s="94"/>
    </row>
    <row r="49" spans="1:7" ht="15.75" thickBot="1" x14ac:dyDescent="0.3">
      <c r="A49" s="110"/>
      <c r="B49" s="111"/>
      <c r="C49" s="110"/>
      <c r="D49" s="111"/>
      <c r="E49" s="81" t="s">
        <v>25</v>
      </c>
      <c r="F49" s="82"/>
      <c r="G49" s="60" t="s">
        <v>26</v>
      </c>
    </row>
    <row r="50" spans="1:7" x14ac:dyDescent="0.25">
      <c r="A50" s="75"/>
      <c r="B50" s="76"/>
      <c r="C50" s="77"/>
      <c r="D50" s="78"/>
      <c r="E50" s="77"/>
      <c r="F50" s="78"/>
      <c r="G50" s="61"/>
    </row>
    <row r="51" spans="1:7" x14ac:dyDescent="0.25">
      <c r="A51" s="75"/>
      <c r="B51" s="76"/>
      <c r="C51" s="77"/>
      <c r="D51" s="78"/>
      <c r="E51" s="77"/>
      <c r="F51" s="78"/>
      <c r="G51" s="61"/>
    </row>
    <row r="52" spans="1:7" x14ac:dyDescent="0.25">
      <c r="A52" s="75"/>
      <c r="B52" s="76"/>
      <c r="C52" s="77"/>
      <c r="D52" s="78"/>
      <c r="E52" s="77"/>
      <c r="F52" s="78"/>
      <c r="G52" s="61"/>
    </row>
    <row r="53" spans="1:7" x14ac:dyDescent="0.25">
      <c r="A53" s="75"/>
      <c r="B53" s="76"/>
      <c r="C53" s="77"/>
      <c r="D53" s="78"/>
      <c r="E53" s="77"/>
      <c r="F53" s="78"/>
      <c r="G53" s="61"/>
    </row>
    <row r="54" spans="1:7" x14ac:dyDescent="0.25">
      <c r="A54" s="75"/>
      <c r="B54" s="76"/>
      <c r="C54" s="77"/>
      <c r="D54" s="78"/>
      <c r="E54" s="77"/>
      <c r="F54" s="78"/>
      <c r="G54" s="61"/>
    </row>
    <row r="55" spans="1:7" x14ac:dyDescent="0.25">
      <c r="A55" s="75"/>
      <c r="B55" s="76"/>
      <c r="C55" s="77"/>
      <c r="D55" s="78"/>
      <c r="E55" s="77"/>
      <c r="F55" s="78"/>
      <c r="G55" s="61"/>
    </row>
    <row r="56" spans="1:7" x14ac:dyDescent="0.25">
      <c r="A56" s="75"/>
      <c r="B56" s="76"/>
      <c r="C56" s="77"/>
      <c r="D56" s="78"/>
      <c r="E56" s="77"/>
      <c r="F56" s="78"/>
      <c r="G56" s="61"/>
    </row>
    <row r="57" spans="1:7" x14ac:dyDescent="0.25">
      <c r="A57" s="75"/>
      <c r="B57" s="76"/>
      <c r="C57" s="77"/>
      <c r="D57" s="78"/>
      <c r="E57" s="77"/>
      <c r="F57" s="78"/>
      <c r="G57" s="61"/>
    </row>
    <row r="58" spans="1:7" ht="15.75" thickBot="1" x14ac:dyDescent="0.3">
      <c r="A58" s="75"/>
      <c r="B58" s="76"/>
      <c r="C58" s="77"/>
      <c r="D58" s="78"/>
      <c r="E58" s="77"/>
      <c r="F58" s="78"/>
      <c r="G58" s="61"/>
    </row>
    <row r="59" spans="1:7" ht="15.75" thickBot="1" x14ac:dyDescent="0.3">
      <c r="A59" s="140" t="s">
        <v>27</v>
      </c>
      <c r="B59" s="141"/>
      <c r="C59" s="141"/>
      <c r="D59" s="141"/>
      <c r="E59" s="141"/>
      <c r="F59" s="141"/>
      <c r="G59" s="142"/>
    </row>
    <row r="60" spans="1:7" ht="41.25" customHeight="1" thickBot="1" x14ac:dyDescent="0.3">
      <c r="A60" s="131" t="s">
        <v>28</v>
      </c>
      <c r="B60" s="132"/>
      <c r="C60" s="133"/>
      <c r="D60" s="143"/>
      <c r="E60" s="144"/>
      <c r="F60" s="144"/>
      <c r="G60" s="145"/>
    </row>
    <row r="61" spans="1:7" ht="41.25" customHeight="1" thickBot="1" x14ac:dyDescent="0.3">
      <c r="A61" s="134" t="s">
        <v>29</v>
      </c>
      <c r="B61" s="135"/>
      <c r="C61" s="136"/>
      <c r="D61" s="147"/>
      <c r="E61" s="148"/>
      <c r="F61" s="148"/>
      <c r="G61" s="149"/>
    </row>
    <row r="62" spans="1:7" ht="41.25" customHeight="1" thickBot="1" x14ac:dyDescent="0.3">
      <c r="A62" s="137" t="s">
        <v>30</v>
      </c>
      <c r="B62" s="138"/>
      <c r="C62" s="139"/>
      <c r="D62" s="147"/>
      <c r="E62" s="148"/>
      <c r="F62" s="148"/>
      <c r="G62" s="149"/>
    </row>
    <row r="63" spans="1:7" ht="41.25" customHeight="1" x14ac:dyDescent="0.25">
      <c r="A63" s="128" t="s">
        <v>31</v>
      </c>
      <c r="B63" s="129"/>
      <c r="C63" s="130"/>
      <c r="D63" s="79"/>
      <c r="E63" s="146"/>
      <c r="F63" s="146"/>
      <c r="G63" s="80"/>
    </row>
    <row r="64" spans="1:7" x14ac:dyDescent="0.25">
      <c r="A64" s="64"/>
      <c r="B64" s="65"/>
      <c r="C64" s="65"/>
      <c r="D64" s="65"/>
      <c r="E64" s="65"/>
      <c r="F64" s="65"/>
      <c r="G64" s="66"/>
    </row>
    <row r="65" spans="1:7" ht="32.1" customHeight="1" x14ac:dyDescent="0.25">
      <c r="A65" s="67" t="s">
        <v>86</v>
      </c>
      <c r="B65" s="68"/>
      <c r="C65" s="68"/>
      <c r="D65" s="121" t="s">
        <v>87</v>
      </c>
      <c r="E65" s="121"/>
      <c r="F65" s="65"/>
      <c r="G65" s="66"/>
    </row>
    <row r="66" spans="1:7" x14ac:dyDescent="0.25">
      <c r="A66" s="64"/>
      <c r="B66" s="65"/>
      <c r="C66" s="65"/>
      <c r="D66" s="65"/>
      <c r="E66" s="65"/>
      <c r="F66" s="65"/>
      <c r="G66" s="66"/>
    </row>
    <row r="67" spans="1:7" x14ac:dyDescent="0.25">
      <c r="A67" s="64"/>
      <c r="B67" s="65"/>
      <c r="C67" s="65"/>
      <c r="D67" s="65"/>
      <c r="E67" s="65"/>
      <c r="F67" s="65"/>
      <c r="G67" s="66"/>
    </row>
    <row r="68" spans="1:7" x14ac:dyDescent="0.25">
      <c r="A68" s="69"/>
      <c r="B68" s="70"/>
      <c r="C68" s="70"/>
      <c r="D68" s="70"/>
      <c r="E68" s="70"/>
      <c r="F68" s="70"/>
      <c r="G68" s="71"/>
    </row>
    <row r="69" spans="1:7" x14ac:dyDescent="0.25">
      <c r="A69" s="72"/>
      <c r="G69" s="73"/>
    </row>
    <row r="70" spans="1:7" x14ac:dyDescent="0.25">
      <c r="A70" s="72"/>
      <c r="G70" s="73"/>
    </row>
    <row r="71" spans="1:7" x14ac:dyDescent="0.25">
      <c r="A71" s="72"/>
      <c r="G71" s="73"/>
    </row>
    <row r="72" spans="1:7" x14ac:dyDescent="0.25"/>
    <row r="73" spans="1:7" x14ac:dyDescent="0.25"/>
    <row r="74" spans="1:7" x14ac:dyDescent="0.25"/>
    <row r="75" spans="1:7" x14ac:dyDescent="0.25"/>
    <row r="76" spans="1:7" x14ac:dyDescent="0.25"/>
    <row r="77" spans="1:7" x14ac:dyDescent="0.25"/>
    <row r="78" spans="1:7" x14ac:dyDescent="0.25"/>
    <row r="79" spans="1:7" x14ac:dyDescent="0.25"/>
    <row r="80" spans="1:7"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sheetData>
  <mergeCells count="95">
    <mergeCell ref="A2:A4"/>
    <mergeCell ref="B2:H2"/>
    <mergeCell ref="B3:H3"/>
    <mergeCell ref="B4:C4"/>
    <mergeCell ref="A24:G24"/>
    <mergeCell ref="A6:G6"/>
    <mergeCell ref="B10:G10"/>
    <mergeCell ref="B11:G11"/>
    <mergeCell ref="B12:G12"/>
    <mergeCell ref="A7:G7"/>
    <mergeCell ref="B8:G8"/>
    <mergeCell ref="B9:G9"/>
    <mergeCell ref="A25:G25"/>
    <mergeCell ref="A13:G13"/>
    <mergeCell ref="A14:F15"/>
    <mergeCell ref="G14:G15"/>
    <mergeCell ref="A16:F16"/>
    <mergeCell ref="A17:F17"/>
    <mergeCell ref="A18:F18"/>
    <mergeCell ref="A19:F19"/>
    <mergeCell ref="A20:F20"/>
    <mergeCell ref="A21:F21"/>
    <mergeCell ref="A22:F22"/>
    <mergeCell ref="A23:F23"/>
    <mergeCell ref="D65:E65"/>
    <mergeCell ref="A42:B46"/>
    <mergeCell ref="A32:B36"/>
    <mergeCell ref="A37:B41"/>
    <mergeCell ref="A63:C63"/>
    <mergeCell ref="A60:C60"/>
    <mergeCell ref="A61:C61"/>
    <mergeCell ref="A62:C62"/>
    <mergeCell ref="A59:G59"/>
    <mergeCell ref="D60:G60"/>
    <mergeCell ref="D63:G63"/>
    <mergeCell ref="D61:G61"/>
    <mergeCell ref="D62:G62"/>
    <mergeCell ref="A57:B57"/>
    <mergeCell ref="C57:D57"/>
    <mergeCell ref="E57:F57"/>
    <mergeCell ref="A26:G26"/>
    <mergeCell ref="A48:B49"/>
    <mergeCell ref="A56:B56"/>
    <mergeCell ref="A47:G47"/>
    <mergeCell ref="C48:D49"/>
    <mergeCell ref="C56:D56"/>
    <mergeCell ref="C33:G33"/>
    <mergeCell ref="C34:G34"/>
    <mergeCell ref="C35:G35"/>
    <mergeCell ref="C36:G36"/>
    <mergeCell ref="C37:G37"/>
    <mergeCell ref="F27:G27"/>
    <mergeCell ref="F28:G28"/>
    <mergeCell ref="F29:G29"/>
    <mergeCell ref="F30:G30"/>
    <mergeCell ref="C32:G32"/>
    <mergeCell ref="E52:F52"/>
    <mergeCell ref="A27:E27"/>
    <mergeCell ref="A28:E28"/>
    <mergeCell ref="A29:E29"/>
    <mergeCell ref="A30:E30"/>
    <mergeCell ref="A31:E31"/>
    <mergeCell ref="A52:B52"/>
    <mergeCell ref="F31:G31"/>
    <mergeCell ref="E49:F49"/>
    <mergeCell ref="E56:F56"/>
    <mergeCell ref="E53:F53"/>
    <mergeCell ref="C38:G38"/>
    <mergeCell ref="C39:G39"/>
    <mergeCell ref="C40:G40"/>
    <mergeCell ref="C41:G41"/>
    <mergeCell ref="C42:G42"/>
    <mergeCell ref="C43:G43"/>
    <mergeCell ref="C44:G44"/>
    <mergeCell ref="C45:G45"/>
    <mergeCell ref="C46:G46"/>
    <mergeCell ref="E48:G48"/>
    <mergeCell ref="C52:D52"/>
    <mergeCell ref="A50:B50"/>
    <mergeCell ref="C50:D50"/>
    <mergeCell ref="E50:F50"/>
    <mergeCell ref="A51:B51"/>
    <mergeCell ref="C51:D51"/>
    <mergeCell ref="E51:F51"/>
    <mergeCell ref="A53:B53"/>
    <mergeCell ref="C53:D53"/>
    <mergeCell ref="A58:B58"/>
    <mergeCell ref="C58:D58"/>
    <mergeCell ref="E58:F58"/>
    <mergeCell ref="A54:B54"/>
    <mergeCell ref="C54:D54"/>
    <mergeCell ref="E54:F54"/>
    <mergeCell ref="A55:B55"/>
    <mergeCell ref="C55:D55"/>
    <mergeCell ref="E55:F55"/>
  </mergeCells>
  <pageMargins left="0.70866141732283472" right="0.70866141732283472" top="0.74803149606299213" bottom="0.74803149606299213" header="0.31496062992125984" footer="0.31496062992125984"/>
  <pageSetup scale="48" orientation="portrait" r:id="rId1"/>
  <headerFooter>
    <oddFooter>&amp;RPágina &amp;P de &amp;N</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62A4B"/>
  </sheetPr>
  <dimension ref="A1:B9"/>
  <sheetViews>
    <sheetView showGridLines="0" zoomScale="117" workbookViewId="0">
      <selection activeCell="C8" sqref="C8"/>
    </sheetView>
  </sheetViews>
  <sheetFormatPr baseColWidth="10" defaultRowHeight="15" x14ac:dyDescent="0.25"/>
  <cols>
    <col min="1" max="1" width="11.42578125" style="20"/>
    <col min="2" max="2" width="101.42578125" customWidth="1"/>
  </cols>
  <sheetData>
    <row r="1" spans="1:2" x14ac:dyDescent="0.25">
      <c r="A1" s="19">
        <v>1</v>
      </c>
      <c r="B1" s="21" t="s">
        <v>41</v>
      </c>
    </row>
    <row r="2" spans="1:2" ht="28.5" x14ac:dyDescent="0.25">
      <c r="A2" s="19">
        <v>2</v>
      </c>
      <c r="B2" s="21" t="s">
        <v>42</v>
      </c>
    </row>
    <row r="3" spans="1:2" ht="28.5" x14ac:dyDescent="0.25">
      <c r="A3" s="19">
        <v>3</v>
      </c>
      <c r="B3" s="21" t="s">
        <v>34</v>
      </c>
    </row>
    <row r="4" spans="1:2" ht="28.5" x14ac:dyDescent="0.25">
      <c r="A4" s="19">
        <v>4</v>
      </c>
      <c r="B4" s="21" t="s">
        <v>35</v>
      </c>
    </row>
    <row r="5" spans="1:2" ht="28.5" x14ac:dyDescent="0.25">
      <c r="A5" s="19">
        <v>5</v>
      </c>
      <c r="B5" s="21" t="s">
        <v>36</v>
      </c>
    </row>
    <row r="6" spans="1:2" ht="28.5" x14ac:dyDescent="0.25">
      <c r="A6" s="19">
        <v>6</v>
      </c>
      <c r="B6" s="21" t="s">
        <v>37</v>
      </c>
    </row>
    <row r="7" spans="1:2" ht="42.75" x14ac:dyDescent="0.25">
      <c r="A7" s="19">
        <v>7</v>
      </c>
      <c r="B7" s="21" t="s">
        <v>38</v>
      </c>
    </row>
    <row r="8" spans="1:2" ht="42.75" x14ac:dyDescent="0.25">
      <c r="A8" s="19">
        <v>8</v>
      </c>
      <c r="B8" s="21" t="s">
        <v>39</v>
      </c>
    </row>
    <row r="9" spans="1:2" ht="43.5" x14ac:dyDescent="0.25">
      <c r="A9" s="19">
        <v>9</v>
      </c>
      <c r="B9" s="22" t="s">
        <v>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62A4B"/>
  </sheetPr>
  <dimension ref="A1:X74"/>
  <sheetViews>
    <sheetView topLeftCell="S8" workbookViewId="0">
      <selection activeCell="W13" sqref="W13"/>
    </sheetView>
  </sheetViews>
  <sheetFormatPr baseColWidth="10" defaultColWidth="11.42578125" defaultRowHeight="15" x14ac:dyDescent="0.25"/>
  <cols>
    <col min="1" max="1" width="23.42578125" style="23" customWidth="1"/>
    <col min="2" max="2" width="23.140625" style="24" customWidth="1"/>
    <col min="3" max="3" width="54.42578125" style="23" customWidth="1"/>
    <col min="4" max="4" width="30.85546875" style="23" customWidth="1"/>
    <col min="5" max="5" width="5" style="23" customWidth="1"/>
    <col min="6" max="6" width="72.42578125" style="23" customWidth="1"/>
    <col min="7" max="8" width="23.28515625" style="25" customWidth="1"/>
    <col min="9" max="10" width="23.28515625" style="24" customWidth="1"/>
    <col min="11" max="11" width="23.28515625" style="23" customWidth="1"/>
    <col min="12" max="12" width="33" style="25" customWidth="1"/>
    <col min="13" max="13" width="30.7109375" style="23" customWidth="1"/>
    <col min="14" max="14" width="35.7109375" style="23" customWidth="1"/>
    <col min="15" max="15" width="27.28515625" style="23" customWidth="1"/>
    <col min="16" max="16" width="53.28515625" style="23" customWidth="1"/>
    <col min="17" max="17" width="26.7109375" style="23" customWidth="1"/>
    <col min="18" max="18" width="27.42578125" style="23" customWidth="1"/>
    <col min="19" max="19" width="27.42578125" style="24" customWidth="1"/>
    <col min="20" max="20" width="26.28515625" style="24" customWidth="1"/>
    <col min="21" max="21" width="41.42578125" style="23" customWidth="1"/>
    <col min="22" max="22" width="64.140625" style="23" customWidth="1"/>
    <col min="23" max="23" width="58.42578125" style="23" customWidth="1"/>
    <col min="24" max="24" width="21.42578125" style="23" customWidth="1"/>
    <col min="25" max="16384" width="11.42578125" style="23"/>
  </cols>
  <sheetData>
    <row r="1" spans="1:24" ht="15.75" thickBot="1" x14ac:dyDescent="0.3"/>
    <row r="2" spans="1:24" ht="21" customHeight="1" x14ac:dyDescent="0.25">
      <c r="D2" s="192" t="s">
        <v>45</v>
      </c>
      <c r="E2" s="193"/>
      <c r="F2" s="193"/>
      <c r="G2" s="193"/>
      <c r="H2" s="193"/>
      <c r="I2" s="193"/>
      <c r="J2" s="193"/>
      <c r="K2" s="193"/>
      <c r="L2" s="193"/>
      <c r="M2" s="193"/>
      <c r="N2" s="194"/>
    </row>
    <row r="3" spans="1:24" ht="15.75" thickBot="1" x14ac:dyDescent="0.3">
      <c r="D3" s="195"/>
      <c r="E3" s="196"/>
      <c r="F3" s="196"/>
      <c r="G3" s="196"/>
      <c r="H3" s="196"/>
      <c r="I3" s="196"/>
      <c r="J3" s="196"/>
      <c r="K3" s="196"/>
      <c r="L3" s="196"/>
      <c r="M3" s="196"/>
      <c r="N3" s="197"/>
    </row>
    <row r="5" spans="1:24" ht="15.75" thickBot="1" x14ac:dyDescent="0.3"/>
    <row r="6" spans="1:24" ht="19.5" thickBot="1" x14ac:dyDescent="0.35">
      <c r="A6" s="198" t="s">
        <v>46</v>
      </c>
      <c r="B6" s="199"/>
      <c r="C6" s="199"/>
    </row>
    <row r="7" spans="1:24" ht="37.5" customHeight="1" thickBot="1" x14ac:dyDescent="0.35">
      <c r="A7" s="200" t="s">
        <v>47</v>
      </c>
      <c r="B7" s="202" t="s">
        <v>48</v>
      </c>
      <c r="C7" s="203"/>
      <c r="D7" s="204" t="s">
        <v>49</v>
      </c>
      <c r="E7" s="205"/>
      <c r="F7" s="206"/>
      <c r="G7" s="207"/>
      <c r="H7" s="55"/>
      <c r="I7" s="208" t="s">
        <v>50</v>
      </c>
      <c r="J7" s="209"/>
      <c r="K7" s="210"/>
      <c r="L7" s="211" t="s">
        <v>51</v>
      </c>
      <c r="M7" s="212"/>
      <c r="N7" s="212"/>
      <c r="O7" s="212"/>
      <c r="P7" s="212"/>
      <c r="Q7" s="212"/>
      <c r="R7" s="213"/>
      <c r="S7" s="26"/>
      <c r="T7" s="183" t="s">
        <v>52</v>
      </c>
      <c r="U7" s="184"/>
      <c r="V7" s="185"/>
      <c r="W7" s="27"/>
      <c r="X7" s="27"/>
    </row>
    <row r="8" spans="1:24" ht="76.5" customHeight="1" x14ac:dyDescent="0.25">
      <c r="A8" s="201"/>
      <c r="B8" s="28" t="s">
        <v>53</v>
      </c>
      <c r="C8" s="29" t="s">
        <v>54</v>
      </c>
      <c r="D8" s="30" t="s">
        <v>55</v>
      </c>
      <c r="E8" s="31" t="s">
        <v>56</v>
      </c>
      <c r="F8" s="31" t="s">
        <v>57</v>
      </c>
      <c r="G8" s="32" t="s">
        <v>85</v>
      </c>
      <c r="H8" s="32" t="s">
        <v>58</v>
      </c>
      <c r="I8" s="33" t="s">
        <v>59</v>
      </c>
      <c r="J8" s="34" t="s">
        <v>60</v>
      </c>
      <c r="K8" s="35" t="s">
        <v>61</v>
      </c>
      <c r="L8" s="36" t="s">
        <v>62</v>
      </c>
      <c r="M8" s="37" t="s">
        <v>63</v>
      </c>
      <c r="N8" s="37" t="s">
        <v>64</v>
      </c>
      <c r="O8" s="38" t="s">
        <v>65</v>
      </c>
      <c r="P8" s="37" t="s">
        <v>66</v>
      </c>
      <c r="Q8" s="37" t="s">
        <v>67</v>
      </c>
      <c r="R8" s="39" t="s">
        <v>68</v>
      </c>
      <c r="S8" s="34" t="s">
        <v>69</v>
      </c>
      <c r="T8" s="40" t="s">
        <v>70</v>
      </c>
      <c r="U8" s="29" t="s">
        <v>71</v>
      </c>
      <c r="V8" s="32" t="s">
        <v>72</v>
      </c>
      <c r="W8" s="41" t="s">
        <v>73</v>
      </c>
      <c r="X8" s="41" t="s">
        <v>74</v>
      </c>
    </row>
    <row r="9" spans="1:24" ht="144" customHeight="1" x14ac:dyDescent="0.25">
      <c r="A9" s="42" t="s">
        <v>75</v>
      </c>
      <c r="B9" s="43" t="s">
        <v>76</v>
      </c>
      <c r="C9" s="44" t="e">
        <f>VLOOKUP(Selección4,'[1]Listas desplegables'!G5:H10,2,FALSE)</f>
        <v>#N/A</v>
      </c>
      <c r="D9" s="42" t="s">
        <v>77</v>
      </c>
      <c r="E9" s="44" t="e">
        <f>VLOOKUP(D9,'[1]Listas desplegables'!$E$51:$G$66,3,FALSE)</f>
        <v>#N/A</v>
      </c>
      <c r="F9" s="44" t="e">
        <f>VLOOKUP(D9,'[1]Listas desplegables'!$E$51:$F$66,2,FALSE)</f>
        <v>#N/A</v>
      </c>
      <c r="G9" s="45">
        <f>+Formato!B8</f>
        <v>0</v>
      </c>
      <c r="H9" s="45"/>
      <c r="I9" s="46" t="str">
        <f>+Formato!A14</f>
        <v>Funciones</v>
      </c>
      <c r="J9" s="47" t="s">
        <v>78</v>
      </c>
      <c r="K9" s="48" t="s">
        <v>79</v>
      </c>
      <c r="L9" s="186">
        <f>+Formato!B9</f>
        <v>0</v>
      </c>
      <c r="M9" s="43" t="s">
        <v>80</v>
      </c>
      <c r="N9" s="43" t="s">
        <v>81</v>
      </c>
      <c r="O9" s="50" t="s">
        <v>82</v>
      </c>
      <c r="P9" s="51" t="e">
        <f>VLOOKUP(O9,'[1]Listas desplegables'!$A$51:$B$57,2,FALSE)</f>
        <v>#N/A</v>
      </c>
      <c r="Q9" s="50" t="s">
        <v>83</v>
      </c>
      <c r="R9" s="45" t="str">
        <f t="shared" ref="R9:R72" si="0">IF(Q9="No aplica","Contratista","No aplica")</f>
        <v>No aplica</v>
      </c>
      <c r="S9" s="52"/>
      <c r="T9" s="49" t="s">
        <v>84</v>
      </c>
      <c r="U9" s="50"/>
      <c r="V9" s="45"/>
      <c r="W9" s="189">
        <f>+Formato!D63</f>
        <v>0</v>
      </c>
      <c r="X9" s="54"/>
    </row>
    <row r="10" spans="1:24" ht="144" customHeight="1" x14ac:dyDescent="0.25">
      <c r="A10" s="42" t="s">
        <v>75</v>
      </c>
      <c r="B10" s="43" t="s">
        <v>76</v>
      </c>
      <c r="C10" s="44" t="e">
        <f>VLOOKUP(Selección4,'[1]Listas desplegables'!G6:H11,2,FALSE)</f>
        <v>#N/A</v>
      </c>
      <c r="D10" s="42" t="s">
        <v>77</v>
      </c>
      <c r="E10" s="44" t="e">
        <f>VLOOKUP(D10,'[1]Listas desplegables'!$E$51:$G$65,3,FALSE)</f>
        <v>#N/A</v>
      </c>
      <c r="F10" s="44" t="e">
        <f>VLOOKUP(D10,'[1]Listas desplegables'!$E$51:$F$65,2,FALSE)</f>
        <v>#N/A</v>
      </c>
      <c r="G10" s="45"/>
      <c r="H10" s="45"/>
      <c r="I10" s="46">
        <f>+Formato!A21</f>
        <v>0</v>
      </c>
      <c r="J10" s="47" t="s">
        <v>78</v>
      </c>
      <c r="K10" s="48" t="s">
        <v>79</v>
      </c>
      <c r="L10" s="187"/>
      <c r="M10" s="43" t="s">
        <v>80</v>
      </c>
      <c r="N10" s="43" t="s">
        <v>81</v>
      </c>
      <c r="O10" s="50" t="s">
        <v>82</v>
      </c>
      <c r="P10" s="51" t="e">
        <f>VLOOKUP(O10,'[1]Listas desplegables'!$A$51:$B$57,2,FALSE)</f>
        <v>#N/A</v>
      </c>
      <c r="Q10" s="50" t="s">
        <v>83</v>
      </c>
      <c r="R10" s="45" t="str">
        <f t="shared" si="0"/>
        <v>No aplica</v>
      </c>
      <c r="S10" s="52"/>
      <c r="T10" s="49" t="s">
        <v>84</v>
      </c>
      <c r="U10" s="50"/>
      <c r="V10" s="45"/>
      <c r="W10" s="190"/>
      <c r="X10" s="54"/>
    </row>
    <row r="11" spans="1:24" ht="144" customHeight="1" x14ac:dyDescent="0.25">
      <c r="A11" s="42" t="s">
        <v>75</v>
      </c>
      <c r="B11" s="43" t="s">
        <v>76</v>
      </c>
      <c r="C11" s="44" t="e">
        <f>VLOOKUP(Selección4,'[1]Listas desplegables'!G7:H12,2,FALSE)</f>
        <v>#N/A</v>
      </c>
      <c r="D11" s="42" t="s">
        <v>77</v>
      </c>
      <c r="E11" s="44" t="e">
        <f>VLOOKUP(D11,'[1]Listas desplegables'!$E$51:$G$65,3,FALSE)</f>
        <v>#N/A</v>
      </c>
      <c r="F11" s="44" t="e">
        <f>VLOOKUP(D11,'[1]Listas desplegables'!$E$51:$F$65,2,FALSE)</f>
        <v>#N/A</v>
      </c>
      <c r="G11" s="45"/>
      <c r="H11" s="45"/>
      <c r="I11" s="46">
        <f>+Formato!A22</f>
        <v>0</v>
      </c>
      <c r="J11" s="47" t="s">
        <v>78</v>
      </c>
      <c r="K11" s="48" t="s">
        <v>79</v>
      </c>
      <c r="L11" s="187"/>
      <c r="M11" s="43" t="s">
        <v>80</v>
      </c>
      <c r="N11" s="43" t="s">
        <v>81</v>
      </c>
      <c r="O11" s="50" t="s">
        <v>82</v>
      </c>
      <c r="P11" s="51" t="e">
        <f>VLOOKUP(O11,'[1]Listas desplegables'!$A$51:$B$57,2,FALSE)</f>
        <v>#N/A</v>
      </c>
      <c r="Q11" s="50" t="s">
        <v>83</v>
      </c>
      <c r="R11" s="45" t="str">
        <f t="shared" si="0"/>
        <v>No aplica</v>
      </c>
      <c r="S11" s="52"/>
      <c r="T11" s="49" t="s">
        <v>84</v>
      </c>
      <c r="U11" s="50"/>
      <c r="V11" s="45"/>
      <c r="W11" s="190"/>
      <c r="X11" s="54"/>
    </row>
    <row r="12" spans="1:24" ht="144" customHeight="1" x14ac:dyDescent="0.25">
      <c r="A12" s="42" t="s">
        <v>75</v>
      </c>
      <c r="B12" s="43" t="s">
        <v>76</v>
      </c>
      <c r="C12" s="44" t="e">
        <f>VLOOKUP(Selección4,'[1]Listas desplegables'!G8:H13,2,FALSE)</f>
        <v>#N/A</v>
      </c>
      <c r="D12" s="42" t="s">
        <v>77</v>
      </c>
      <c r="E12" s="44" t="e">
        <f>VLOOKUP(D12,'[1]Listas desplegables'!$E$51:$G$65,3,FALSE)</f>
        <v>#N/A</v>
      </c>
      <c r="F12" s="44" t="e">
        <f>VLOOKUP(D12,'[1]Listas desplegables'!$E$51:$F$65,2,FALSE)</f>
        <v>#N/A</v>
      </c>
      <c r="G12" s="45"/>
      <c r="H12" s="45"/>
      <c r="I12" s="46">
        <f>+Formato!A23</f>
        <v>0</v>
      </c>
      <c r="J12" s="47" t="s">
        <v>78</v>
      </c>
      <c r="K12" s="48" t="s">
        <v>79</v>
      </c>
      <c r="L12" s="188"/>
      <c r="M12" s="43" t="s">
        <v>80</v>
      </c>
      <c r="N12" s="43" t="s">
        <v>81</v>
      </c>
      <c r="O12" s="50" t="s">
        <v>82</v>
      </c>
      <c r="P12" s="51" t="e">
        <f>VLOOKUP(O12,'[1]Listas desplegables'!$A$51:$B$57,2,FALSE)</f>
        <v>#N/A</v>
      </c>
      <c r="Q12" s="50" t="s">
        <v>83</v>
      </c>
      <c r="R12" s="45" t="str">
        <f t="shared" si="0"/>
        <v>No aplica</v>
      </c>
      <c r="S12" s="52"/>
      <c r="T12" s="49" t="s">
        <v>84</v>
      </c>
      <c r="U12" s="50"/>
      <c r="V12" s="45"/>
      <c r="W12" s="191"/>
      <c r="X12" s="54"/>
    </row>
    <row r="13" spans="1:24" ht="144" customHeight="1" x14ac:dyDescent="0.25">
      <c r="A13" s="42" t="s">
        <v>75</v>
      </c>
      <c r="B13" s="43" t="s">
        <v>76</v>
      </c>
      <c r="C13" s="44" t="e">
        <f>VLOOKUP(Selección4,'[1]Listas desplegables'!G9:H14,2,FALSE)</f>
        <v>#N/A</v>
      </c>
      <c r="D13" s="42" t="s">
        <v>77</v>
      </c>
      <c r="E13" s="44" t="e">
        <f>VLOOKUP(D13,'[1]Listas desplegables'!$E$51:$G$65,3,FALSE)</f>
        <v>#N/A</v>
      </c>
      <c r="F13" s="44" t="e">
        <f>VLOOKUP(D13,'[1]Listas desplegables'!$E$51:$F$65,2,FALSE)</f>
        <v>#N/A</v>
      </c>
      <c r="G13" s="45"/>
      <c r="H13" s="45"/>
      <c r="I13" s="46"/>
      <c r="J13" s="47" t="s">
        <v>78</v>
      </c>
      <c r="K13" s="48" t="s">
        <v>79</v>
      </c>
      <c r="L13" s="49"/>
      <c r="M13" s="43" t="s">
        <v>80</v>
      </c>
      <c r="N13" s="43" t="s">
        <v>81</v>
      </c>
      <c r="O13" s="50" t="s">
        <v>82</v>
      </c>
      <c r="P13" s="51" t="e">
        <f>VLOOKUP(O13,'[1]Listas desplegables'!$A$51:$B$57,2,FALSE)</f>
        <v>#N/A</v>
      </c>
      <c r="Q13" s="50" t="s">
        <v>83</v>
      </c>
      <c r="R13" s="45" t="str">
        <f t="shared" si="0"/>
        <v>No aplica</v>
      </c>
      <c r="S13" s="52"/>
      <c r="T13" s="49" t="s">
        <v>84</v>
      </c>
      <c r="U13" s="50"/>
      <c r="V13" s="45"/>
      <c r="W13" s="53"/>
      <c r="X13" s="54"/>
    </row>
    <row r="14" spans="1:24" ht="144" customHeight="1" x14ac:dyDescent="0.25">
      <c r="A14" s="42" t="s">
        <v>75</v>
      </c>
      <c r="B14" s="43" t="s">
        <v>76</v>
      </c>
      <c r="C14" s="44" t="e">
        <f>VLOOKUP(Selección4,'[1]Listas desplegables'!G10:H15,2,FALSE)</f>
        <v>#N/A</v>
      </c>
      <c r="D14" s="42" t="s">
        <v>77</v>
      </c>
      <c r="E14" s="44" t="e">
        <f>VLOOKUP(D14,'[1]Listas desplegables'!$E$51:$G$65,3,FALSE)</f>
        <v>#N/A</v>
      </c>
      <c r="F14" s="44" t="e">
        <f>VLOOKUP(D14,'[1]Listas desplegables'!$E$51:$F$65,2,FALSE)</f>
        <v>#N/A</v>
      </c>
      <c r="G14" s="45"/>
      <c r="H14" s="45"/>
      <c r="I14" s="46"/>
      <c r="J14" s="47" t="s">
        <v>78</v>
      </c>
      <c r="K14" s="48" t="s">
        <v>79</v>
      </c>
      <c r="L14" s="49"/>
      <c r="M14" s="43" t="s">
        <v>80</v>
      </c>
      <c r="N14" s="43" t="s">
        <v>81</v>
      </c>
      <c r="O14" s="50" t="s">
        <v>82</v>
      </c>
      <c r="P14" s="51" t="e">
        <f>VLOOKUP(O14,'[1]Listas desplegables'!$A$51:$B$57,2,FALSE)</f>
        <v>#N/A</v>
      </c>
      <c r="Q14" s="50" t="s">
        <v>83</v>
      </c>
      <c r="R14" s="45" t="str">
        <f t="shared" si="0"/>
        <v>No aplica</v>
      </c>
      <c r="S14" s="52"/>
      <c r="T14" s="49" t="s">
        <v>84</v>
      </c>
      <c r="U14" s="50"/>
      <c r="V14" s="45"/>
      <c r="W14" s="53"/>
      <c r="X14" s="54"/>
    </row>
    <row r="15" spans="1:24" ht="144" customHeight="1" x14ac:dyDescent="0.25">
      <c r="A15" s="42" t="s">
        <v>75</v>
      </c>
      <c r="B15" s="43" t="s">
        <v>76</v>
      </c>
      <c r="C15" s="44" t="e">
        <f>VLOOKUP(Selección4,'[1]Listas desplegables'!G11:H16,2,FALSE)</f>
        <v>#N/A</v>
      </c>
      <c r="D15" s="42" t="s">
        <v>77</v>
      </c>
      <c r="E15" s="44" t="e">
        <f>VLOOKUP(D15,'[1]Listas desplegables'!$E$51:$G$65,3,FALSE)</f>
        <v>#N/A</v>
      </c>
      <c r="F15" s="44" t="e">
        <f>VLOOKUP(D15,'[1]Listas desplegables'!$E$51:$F$65,2,FALSE)</f>
        <v>#N/A</v>
      </c>
      <c r="G15" s="45"/>
      <c r="H15" s="45"/>
      <c r="I15" s="46"/>
      <c r="J15" s="47" t="s">
        <v>78</v>
      </c>
      <c r="K15" s="48" t="s">
        <v>79</v>
      </c>
      <c r="L15" s="49"/>
      <c r="M15" s="43" t="s">
        <v>80</v>
      </c>
      <c r="N15" s="43" t="s">
        <v>81</v>
      </c>
      <c r="O15" s="50" t="s">
        <v>82</v>
      </c>
      <c r="P15" s="51" t="e">
        <f>VLOOKUP(O15,'[1]Listas desplegables'!$A$51:$B$57,2,FALSE)</f>
        <v>#N/A</v>
      </c>
      <c r="Q15" s="50" t="s">
        <v>83</v>
      </c>
      <c r="R15" s="45" t="str">
        <f t="shared" si="0"/>
        <v>No aplica</v>
      </c>
      <c r="S15" s="52"/>
      <c r="T15" s="49" t="s">
        <v>84</v>
      </c>
      <c r="U15" s="50"/>
      <c r="V15" s="45"/>
      <c r="W15" s="53"/>
      <c r="X15" s="54"/>
    </row>
    <row r="16" spans="1:24" ht="144" customHeight="1" x14ac:dyDescent="0.25">
      <c r="A16" s="42" t="s">
        <v>75</v>
      </c>
      <c r="B16" s="43" t="s">
        <v>76</v>
      </c>
      <c r="C16" s="44" t="e">
        <f>VLOOKUP(Selección4,'[1]Listas desplegables'!G12:H17,2,FALSE)</f>
        <v>#N/A</v>
      </c>
      <c r="D16" s="42" t="s">
        <v>77</v>
      </c>
      <c r="E16" s="44" t="e">
        <f>VLOOKUP(D16,'[1]Listas desplegables'!$E$51:$G$65,3,FALSE)</f>
        <v>#N/A</v>
      </c>
      <c r="F16" s="44" t="e">
        <f>VLOOKUP(D16,'[1]Listas desplegables'!$E$51:$F$65,2,FALSE)</f>
        <v>#N/A</v>
      </c>
      <c r="G16" s="45"/>
      <c r="H16" s="45"/>
      <c r="I16" s="46"/>
      <c r="J16" s="47" t="s">
        <v>78</v>
      </c>
      <c r="K16" s="48" t="s">
        <v>79</v>
      </c>
      <c r="L16" s="49"/>
      <c r="M16" s="43" t="s">
        <v>80</v>
      </c>
      <c r="N16" s="43" t="s">
        <v>81</v>
      </c>
      <c r="O16" s="50" t="s">
        <v>82</v>
      </c>
      <c r="P16" s="51" t="e">
        <f>VLOOKUP(O16,'[1]Listas desplegables'!$A$51:$B$57,2,FALSE)</f>
        <v>#N/A</v>
      </c>
      <c r="Q16" s="50" t="s">
        <v>83</v>
      </c>
      <c r="R16" s="45" t="str">
        <f t="shared" si="0"/>
        <v>No aplica</v>
      </c>
      <c r="S16" s="52"/>
      <c r="T16" s="49" t="s">
        <v>84</v>
      </c>
      <c r="U16" s="50"/>
      <c r="V16" s="45"/>
      <c r="W16" s="53"/>
      <c r="X16" s="54"/>
    </row>
    <row r="17" spans="1:24" ht="144" customHeight="1" x14ac:dyDescent="0.25">
      <c r="A17" s="42" t="s">
        <v>75</v>
      </c>
      <c r="B17" s="43" t="s">
        <v>76</v>
      </c>
      <c r="C17" s="44" t="e">
        <f>VLOOKUP(Selección4,'[1]Listas desplegables'!G13:H18,2,FALSE)</f>
        <v>#N/A</v>
      </c>
      <c r="D17" s="42" t="s">
        <v>77</v>
      </c>
      <c r="E17" s="44" t="e">
        <f>VLOOKUP(D17,'[1]Listas desplegables'!$E$51:$G$65,3,FALSE)</f>
        <v>#N/A</v>
      </c>
      <c r="F17" s="44" t="e">
        <f>VLOOKUP(D17,'[1]Listas desplegables'!$E$51:$F$65,2,FALSE)</f>
        <v>#N/A</v>
      </c>
      <c r="G17" s="45"/>
      <c r="H17" s="45"/>
      <c r="I17" s="46"/>
      <c r="J17" s="47" t="s">
        <v>78</v>
      </c>
      <c r="K17" s="48" t="s">
        <v>79</v>
      </c>
      <c r="L17" s="49"/>
      <c r="M17" s="43" t="s">
        <v>80</v>
      </c>
      <c r="N17" s="43" t="s">
        <v>81</v>
      </c>
      <c r="O17" s="50" t="s">
        <v>82</v>
      </c>
      <c r="P17" s="51" t="e">
        <f>VLOOKUP(O17,'[1]Listas desplegables'!$A$51:$B$57,2,FALSE)</f>
        <v>#N/A</v>
      </c>
      <c r="Q17" s="50" t="s">
        <v>83</v>
      </c>
      <c r="R17" s="45" t="str">
        <f t="shared" si="0"/>
        <v>No aplica</v>
      </c>
      <c r="S17" s="52"/>
      <c r="T17" s="49" t="s">
        <v>84</v>
      </c>
      <c r="U17" s="50"/>
      <c r="V17" s="45"/>
      <c r="W17" s="53"/>
      <c r="X17" s="54"/>
    </row>
    <row r="18" spans="1:24" ht="144" customHeight="1" x14ac:dyDescent="0.25">
      <c r="A18" s="42" t="s">
        <v>75</v>
      </c>
      <c r="B18" s="43" t="s">
        <v>76</v>
      </c>
      <c r="C18" s="44" t="e">
        <f>VLOOKUP(Selección4,'[1]Listas desplegables'!G14:H19,2,FALSE)</f>
        <v>#N/A</v>
      </c>
      <c r="D18" s="42" t="s">
        <v>77</v>
      </c>
      <c r="E18" s="44" t="e">
        <f>VLOOKUP(D18,'[1]Listas desplegables'!$E$51:$G$65,3,FALSE)</f>
        <v>#N/A</v>
      </c>
      <c r="F18" s="44" t="e">
        <f>VLOOKUP(D18,'[1]Listas desplegables'!$E$51:$F$65,2,FALSE)</f>
        <v>#N/A</v>
      </c>
      <c r="G18" s="45"/>
      <c r="H18" s="45"/>
      <c r="I18" s="46"/>
      <c r="J18" s="47" t="s">
        <v>78</v>
      </c>
      <c r="K18" s="48" t="s">
        <v>79</v>
      </c>
      <c r="L18" s="49"/>
      <c r="M18" s="43" t="s">
        <v>80</v>
      </c>
      <c r="N18" s="43" t="s">
        <v>81</v>
      </c>
      <c r="O18" s="50" t="s">
        <v>82</v>
      </c>
      <c r="P18" s="51" t="e">
        <f>VLOOKUP(O18,'[1]Listas desplegables'!$A$51:$B$57,2,FALSE)</f>
        <v>#N/A</v>
      </c>
      <c r="Q18" s="50" t="s">
        <v>83</v>
      </c>
      <c r="R18" s="45" t="str">
        <f t="shared" si="0"/>
        <v>No aplica</v>
      </c>
      <c r="S18" s="52"/>
      <c r="T18" s="49" t="s">
        <v>84</v>
      </c>
      <c r="U18" s="50"/>
      <c r="V18" s="45"/>
      <c r="W18" s="53"/>
      <c r="X18" s="54"/>
    </row>
    <row r="19" spans="1:24" ht="144" customHeight="1" x14ac:dyDescent="0.25">
      <c r="A19" s="42" t="s">
        <v>75</v>
      </c>
      <c r="B19" s="43" t="s">
        <v>76</v>
      </c>
      <c r="C19" s="44" t="e">
        <f>VLOOKUP(Selección4,'[1]Listas desplegables'!G15:H20,2,FALSE)</f>
        <v>#N/A</v>
      </c>
      <c r="D19" s="42" t="s">
        <v>77</v>
      </c>
      <c r="E19" s="44" t="e">
        <f>VLOOKUP(D19,'[1]Listas desplegables'!$E$51:$G$65,3,FALSE)</f>
        <v>#N/A</v>
      </c>
      <c r="F19" s="44" t="e">
        <f>VLOOKUP(D19,'[1]Listas desplegables'!$E$51:$F$65,2,FALSE)</f>
        <v>#N/A</v>
      </c>
      <c r="G19" s="45"/>
      <c r="H19" s="45"/>
      <c r="I19" s="46"/>
      <c r="J19" s="47" t="s">
        <v>78</v>
      </c>
      <c r="K19" s="48" t="s">
        <v>79</v>
      </c>
      <c r="L19" s="49"/>
      <c r="M19" s="43" t="s">
        <v>80</v>
      </c>
      <c r="N19" s="43" t="s">
        <v>81</v>
      </c>
      <c r="O19" s="50" t="s">
        <v>82</v>
      </c>
      <c r="P19" s="51" t="e">
        <f>VLOOKUP(O19,'[1]Listas desplegables'!$A$51:$B$57,2,FALSE)</f>
        <v>#N/A</v>
      </c>
      <c r="Q19" s="50" t="s">
        <v>83</v>
      </c>
      <c r="R19" s="45" t="str">
        <f t="shared" si="0"/>
        <v>No aplica</v>
      </c>
      <c r="S19" s="52"/>
      <c r="T19" s="49" t="s">
        <v>84</v>
      </c>
      <c r="U19" s="50"/>
      <c r="V19" s="45"/>
      <c r="W19" s="53"/>
      <c r="X19" s="54"/>
    </row>
    <row r="20" spans="1:24" ht="144" customHeight="1" x14ac:dyDescent="0.25">
      <c r="A20" s="42" t="s">
        <v>75</v>
      </c>
      <c r="B20" s="43" t="s">
        <v>76</v>
      </c>
      <c r="C20" s="44" t="e">
        <f>VLOOKUP(Selección4,'[1]Listas desplegables'!G16:H21,2,FALSE)</f>
        <v>#N/A</v>
      </c>
      <c r="D20" s="42" t="s">
        <v>77</v>
      </c>
      <c r="E20" s="44" t="e">
        <f>VLOOKUP(D20,'[1]Listas desplegables'!$E$51:$G$65,3,FALSE)</f>
        <v>#N/A</v>
      </c>
      <c r="F20" s="44" t="e">
        <f>VLOOKUP(D20,'[1]Listas desplegables'!$E$51:$F$65,2,FALSE)</f>
        <v>#N/A</v>
      </c>
      <c r="G20" s="45"/>
      <c r="H20" s="45"/>
      <c r="I20" s="46"/>
      <c r="J20" s="47" t="s">
        <v>78</v>
      </c>
      <c r="K20" s="48" t="s">
        <v>79</v>
      </c>
      <c r="L20" s="49"/>
      <c r="M20" s="43" t="s">
        <v>80</v>
      </c>
      <c r="N20" s="43" t="s">
        <v>81</v>
      </c>
      <c r="O20" s="50" t="s">
        <v>82</v>
      </c>
      <c r="P20" s="51" t="e">
        <f>VLOOKUP(O20,'[1]Listas desplegables'!$A$51:$B$57,2,FALSE)</f>
        <v>#N/A</v>
      </c>
      <c r="Q20" s="50" t="s">
        <v>83</v>
      </c>
      <c r="R20" s="45" t="str">
        <f t="shared" si="0"/>
        <v>No aplica</v>
      </c>
      <c r="S20" s="52"/>
      <c r="T20" s="49" t="s">
        <v>84</v>
      </c>
      <c r="U20" s="50"/>
      <c r="V20" s="45"/>
      <c r="W20" s="53"/>
      <c r="X20" s="54"/>
    </row>
    <row r="21" spans="1:24" ht="144" customHeight="1" x14ac:dyDescent="0.25">
      <c r="A21" s="42" t="s">
        <v>75</v>
      </c>
      <c r="B21" s="43" t="s">
        <v>76</v>
      </c>
      <c r="C21" s="44" t="e">
        <f>VLOOKUP(Selección4,'[1]Listas desplegables'!G17:H22,2,FALSE)</f>
        <v>#N/A</v>
      </c>
      <c r="D21" s="42" t="s">
        <v>77</v>
      </c>
      <c r="E21" s="44" t="e">
        <f>VLOOKUP(D21,'[1]Listas desplegables'!$E$51:$G$65,3,FALSE)</f>
        <v>#N/A</v>
      </c>
      <c r="F21" s="44" t="e">
        <f>VLOOKUP(D21,'[1]Listas desplegables'!$E$51:$F$65,2,FALSE)</f>
        <v>#N/A</v>
      </c>
      <c r="G21" s="45"/>
      <c r="H21" s="45"/>
      <c r="I21" s="46"/>
      <c r="J21" s="47" t="s">
        <v>78</v>
      </c>
      <c r="K21" s="48" t="s">
        <v>79</v>
      </c>
      <c r="L21" s="49"/>
      <c r="M21" s="43" t="s">
        <v>80</v>
      </c>
      <c r="N21" s="43" t="s">
        <v>81</v>
      </c>
      <c r="O21" s="50" t="s">
        <v>82</v>
      </c>
      <c r="P21" s="51" t="e">
        <f>VLOOKUP(O21,'[1]Listas desplegables'!$A$51:$B$57,2,FALSE)</f>
        <v>#N/A</v>
      </c>
      <c r="Q21" s="50" t="s">
        <v>83</v>
      </c>
      <c r="R21" s="45" t="str">
        <f t="shared" si="0"/>
        <v>No aplica</v>
      </c>
      <c r="S21" s="52"/>
      <c r="T21" s="49" t="s">
        <v>84</v>
      </c>
      <c r="U21" s="50"/>
      <c r="V21" s="45"/>
      <c r="W21" s="53"/>
      <c r="X21" s="54"/>
    </row>
    <row r="22" spans="1:24" ht="144" customHeight="1" x14ac:dyDescent="0.25">
      <c r="A22" s="42" t="s">
        <v>75</v>
      </c>
      <c r="B22" s="43" t="s">
        <v>76</v>
      </c>
      <c r="C22" s="44" t="e">
        <f>VLOOKUP(Selección4,'[1]Listas desplegables'!G18:H23,2,FALSE)</f>
        <v>#N/A</v>
      </c>
      <c r="D22" s="42" t="s">
        <v>77</v>
      </c>
      <c r="E22" s="44" t="e">
        <f>VLOOKUP(D22,'[1]Listas desplegables'!$E$51:$G$65,3,FALSE)</f>
        <v>#N/A</v>
      </c>
      <c r="F22" s="44" t="e">
        <f>VLOOKUP(D22,'[1]Listas desplegables'!$E$51:$F$65,2,FALSE)</f>
        <v>#N/A</v>
      </c>
      <c r="G22" s="45"/>
      <c r="H22" s="45"/>
      <c r="I22" s="46"/>
      <c r="J22" s="47" t="s">
        <v>78</v>
      </c>
      <c r="K22" s="48" t="s">
        <v>79</v>
      </c>
      <c r="L22" s="49"/>
      <c r="M22" s="43" t="s">
        <v>80</v>
      </c>
      <c r="N22" s="43" t="s">
        <v>81</v>
      </c>
      <c r="O22" s="50" t="s">
        <v>82</v>
      </c>
      <c r="P22" s="51" t="e">
        <f>VLOOKUP(O22,'[1]Listas desplegables'!$A$51:$B$57,2,FALSE)</f>
        <v>#N/A</v>
      </c>
      <c r="Q22" s="50" t="s">
        <v>83</v>
      </c>
      <c r="R22" s="45" t="str">
        <f t="shared" si="0"/>
        <v>No aplica</v>
      </c>
      <c r="S22" s="52"/>
      <c r="T22" s="49" t="s">
        <v>84</v>
      </c>
      <c r="U22" s="50"/>
      <c r="V22" s="45"/>
      <c r="W22" s="53"/>
      <c r="X22" s="54"/>
    </row>
    <row r="23" spans="1:24" ht="144" customHeight="1" x14ac:dyDescent="0.25">
      <c r="A23" s="42" t="s">
        <v>75</v>
      </c>
      <c r="B23" s="43" t="s">
        <v>76</v>
      </c>
      <c r="C23" s="44" t="e">
        <f>VLOOKUP(Selección4,'[1]Listas desplegables'!G19:H24,2,FALSE)</f>
        <v>#N/A</v>
      </c>
      <c r="D23" s="42" t="s">
        <v>77</v>
      </c>
      <c r="E23" s="44" t="e">
        <f>VLOOKUP(D23,'[1]Listas desplegables'!$E$51:$G$65,3,FALSE)</f>
        <v>#N/A</v>
      </c>
      <c r="F23" s="44" t="e">
        <f>VLOOKUP(D23,'[1]Listas desplegables'!$E$51:$F$65,2,FALSE)</f>
        <v>#N/A</v>
      </c>
      <c r="G23" s="45"/>
      <c r="H23" s="45"/>
      <c r="I23" s="46"/>
      <c r="J23" s="47" t="s">
        <v>78</v>
      </c>
      <c r="K23" s="48" t="s">
        <v>79</v>
      </c>
      <c r="L23" s="49"/>
      <c r="M23" s="43" t="s">
        <v>80</v>
      </c>
      <c r="N23" s="43" t="s">
        <v>81</v>
      </c>
      <c r="O23" s="50" t="s">
        <v>82</v>
      </c>
      <c r="P23" s="51" t="e">
        <f>VLOOKUP(O23,'[1]Listas desplegables'!$A$51:$B$57,2,FALSE)</f>
        <v>#N/A</v>
      </c>
      <c r="Q23" s="50" t="s">
        <v>83</v>
      </c>
      <c r="R23" s="45" t="str">
        <f t="shared" si="0"/>
        <v>No aplica</v>
      </c>
      <c r="S23" s="52"/>
      <c r="T23" s="49" t="s">
        <v>84</v>
      </c>
      <c r="U23" s="50"/>
      <c r="V23" s="45"/>
      <c r="W23" s="53"/>
      <c r="X23" s="54"/>
    </row>
    <row r="24" spans="1:24" ht="144" customHeight="1" x14ac:dyDescent="0.25">
      <c r="A24" s="42" t="s">
        <v>75</v>
      </c>
      <c r="B24" s="43" t="s">
        <v>76</v>
      </c>
      <c r="C24" s="44" t="e">
        <f>VLOOKUP(Selección4,'[1]Listas desplegables'!G20:H25,2,FALSE)</f>
        <v>#N/A</v>
      </c>
      <c r="D24" s="42" t="s">
        <v>77</v>
      </c>
      <c r="E24" s="44" t="e">
        <f>VLOOKUP(D24,'[1]Listas desplegables'!$E$51:$G$65,3,FALSE)</f>
        <v>#N/A</v>
      </c>
      <c r="F24" s="44" t="e">
        <f>VLOOKUP(D24,'[1]Listas desplegables'!$E$51:$F$65,2,FALSE)</f>
        <v>#N/A</v>
      </c>
      <c r="G24" s="45"/>
      <c r="H24" s="45"/>
      <c r="I24" s="46"/>
      <c r="J24" s="47" t="s">
        <v>78</v>
      </c>
      <c r="K24" s="48" t="s">
        <v>79</v>
      </c>
      <c r="L24" s="49"/>
      <c r="M24" s="43" t="s">
        <v>80</v>
      </c>
      <c r="N24" s="43" t="s">
        <v>81</v>
      </c>
      <c r="O24" s="50" t="s">
        <v>82</v>
      </c>
      <c r="P24" s="51" t="e">
        <f>VLOOKUP(O24,'[1]Listas desplegables'!$A$51:$B$57,2,FALSE)</f>
        <v>#N/A</v>
      </c>
      <c r="Q24" s="50" t="s">
        <v>83</v>
      </c>
      <c r="R24" s="45" t="str">
        <f t="shared" si="0"/>
        <v>No aplica</v>
      </c>
      <c r="S24" s="52"/>
      <c r="T24" s="49" t="s">
        <v>84</v>
      </c>
      <c r="U24" s="50"/>
      <c r="V24" s="45"/>
      <c r="W24" s="53"/>
      <c r="X24" s="54"/>
    </row>
    <row r="25" spans="1:24" ht="144" customHeight="1" x14ac:dyDescent="0.25">
      <c r="A25" s="42" t="s">
        <v>75</v>
      </c>
      <c r="B25" s="43" t="s">
        <v>76</v>
      </c>
      <c r="C25" s="44" t="e">
        <f>VLOOKUP(Selección4,'[1]Listas desplegables'!G21:H26,2,FALSE)</f>
        <v>#N/A</v>
      </c>
      <c r="D25" s="42" t="s">
        <v>77</v>
      </c>
      <c r="E25" s="44" t="e">
        <f>VLOOKUP(D25,'[1]Listas desplegables'!$E$51:$G$65,3,FALSE)</f>
        <v>#N/A</v>
      </c>
      <c r="F25" s="44" t="e">
        <f>VLOOKUP(D25,'[1]Listas desplegables'!$E$51:$F$65,2,FALSE)</f>
        <v>#N/A</v>
      </c>
      <c r="G25" s="45"/>
      <c r="H25" s="45"/>
      <c r="I25" s="46"/>
      <c r="J25" s="47" t="s">
        <v>78</v>
      </c>
      <c r="K25" s="48" t="s">
        <v>79</v>
      </c>
      <c r="L25" s="49"/>
      <c r="M25" s="43" t="s">
        <v>80</v>
      </c>
      <c r="N25" s="43" t="s">
        <v>81</v>
      </c>
      <c r="O25" s="50" t="s">
        <v>82</v>
      </c>
      <c r="P25" s="51" t="e">
        <f>VLOOKUP(O25,'[1]Listas desplegables'!$A$51:$B$57,2,FALSE)</f>
        <v>#N/A</v>
      </c>
      <c r="Q25" s="50" t="s">
        <v>83</v>
      </c>
      <c r="R25" s="45" t="str">
        <f t="shared" si="0"/>
        <v>No aplica</v>
      </c>
      <c r="S25" s="52"/>
      <c r="T25" s="49" t="s">
        <v>84</v>
      </c>
      <c r="U25" s="50"/>
      <c r="V25" s="45"/>
      <c r="W25" s="53"/>
      <c r="X25" s="54"/>
    </row>
    <row r="26" spans="1:24" ht="144" customHeight="1" x14ac:dyDescent="0.25">
      <c r="A26" s="42" t="s">
        <v>75</v>
      </c>
      <c r="B26" s="43" t="s">
        <v>76</v>
      </c>
      <c r="C26" s="44" t="e">
        <f>VLOOKUP(Selección4,'[1]Listas desplegables'!G22:H27,2,FALSE)</f>
        <v>#N/A</v>
      </c>
      <c r="D26" s="42" t="s">
        <v>77</v>
      </c>
      <c r="E26" s="44" t="e">
        <f>VLOOKUP(D26,'[1]Listas desplegables'!$E$51:$G$65,3,FALSE)</f>
        <v>#N/A</v>
      </c>
      <c r="F26" s="44" t="e">
        <f>VLOOKUP(D26,'[1]Listas desplegables'!$E$51:$F$65,2,FALSE)</f>
        <v>#N/A</v>
      </c>
      <c r="G26" s="45"/>
      <c r="H26" s="45"/>
      <c r="I26" s="46"/>
      <c r="J26" s="47" t="s">
        <v>78</v>
      </c>
      <c r="K26" s="48" t="s">
        <v>79</v>
      </c>
      <c r="L26" s="49"/>
      <c r="M26" s="43" t="s">
        <v>80</v>
      </c>
      <c r="N26" s="43" t="s">
        <v>81</v>
      </c>
      <c r="O26" s="50" t="s">
        <v>82</v>
      </c>
      <c r="P26" s="51" t="e">
        <f>VLOOKUP(O26,'[1]Listas desplegables'!$A$51:$B$57,2,FALSE)</f>
        <v>#N/A</v>
      </c>
      <c r="Q26" s="50" t="s">
        <v>83</v>
      </c>
      <c r="R26" s="45" t="str">
        <f t="shared" si="0"/>
        <v>No aplica</v>
      </c>
      <c r="S26" s="52"/>
      <c r="T26" s="49" t="s">
        <v>84</v>
      </c>
      <c r="U26" s="50"/>
      <c r="V26" s="45"/>
      <c r="W26" s="53"/>
      <c r="X26" s="54"/>
    </row>
    <row r="27" spans="1:24" ht="144" customHeight="1" x14ac:dyDescent="0.25">
      <c r="A27" s="42" t="s">
        <v>75</v>
      </c>
      <c r="B27" s="43" t="s">
        <v>76</v>
      </c>
      <c r="C27" s="44" t="e">
        <f>VLOOKUP(Selección4,'[1]Listas desplegables'!G23:H28,2,FALSE)</f>
        <v>#N/A</v>
      </c>
      <c r="D27" s="42" t="s">
        <v>77</v>
      </c>
      <c r="E27" s="44" t="e">
        <f>VLOOKUP(D27,'[1]Listas desplegables'!$E$51:$G$65,3,FALSE)</f>
        <v>#N/A</v>
      </c>
      <c r="F27" s="44" t="e">
        <f>VLOOKUP(D27,'[1]Listas desplegables'!$E$51:$F$65,2,FALSE)</f>
        <v>#N/A</v>
      </c>
      <c r="G27" s="45"/>
      <c r="H27" s="45"/>
      <c r="I27" s="46"/>
      <c r="J27" s="47" t="s">
        <v>78</v>
      </c>
      <c r="K27" s="48" t="s">
        <v>79</v>
      </c>
      <c r="L27" s="49"/>
      <c r="M27" s="43" t="s">
        <v>80</v>
      </c>
      <c r="N27" s="43" t="s">
        <v>81</v>
      </c>
      <c r="O27" s="50" t="s">
        <v>82</v>
      </c>
      <c r="P27" s="51" t="e">
        <f>VLOOKUP(O27,'[1]Listas desplegables'!$A$51:$B$57,2,FALSE)</f>
        <v>#N/A</v>
      </c>
      <c r="Q27" s="50" t="s">
        <v>83</v>
      </c>
      <c r="R27" s="45" t="str">
        <f t="shared" si="0"/>
        <v>No aplica</v>
      </c>
      <c r="S27" s="52"/>
      <c r="T27" s="49" t="s">
        <v>84</v>
      </c>
      <c r="U27" s="50"/>
      <c r="V27" s="45"/>
      <c r="W27" s="53"/>
      <c r="X27" s="54"/>
    </row>
    <row r="28" spans="1:24" ht="144" customHeight="1" x14ac:dyDescent="0.25">
      <c r="A28" s="42" t="s">
        <v>75</v>
      </c>
      <c r="B28" s="43" t="s">
        <v>76</v>
      </c>
      <c r="C28" s="44" t="e">
        <f>VLOOKUP(Selección4,'[1]Listas desplegables'!G24:H29,2,FALSE)</f>
        <v>#N/A</v>
      </c>
      <c r="D28" s="42" t="s">
        <v>77</v>
      </c>
      <c r="E28" s="44" t="e">
        <f>VLOOKUP(D28,'[1]Listas desplegables'!$E$51:$G$65,3,FALSE)</f>
        <v>#N/A</v>
      </c>
      <c r="F28" s="44" t="e">
        <f>VLOOKUP(D28,'[1]Listas desplegables'!$E$51:$F$65,2,FALSE)</f>
        <v>#N/A</v>
      </c>
      <c r="G28" s="45"/>
      <c r="H28" s="45"/>
      <c r="I28" s="46"/>
      <c r="J28" s="47" t="s">
        <v>78</v>
      </c>
      <c r="K28" s="48" t="s">
        <v>79</v>
      </c>
      <c r="L28" s="49"/>
      <c r="M28" s="43" t="s">
        <v>80</v>
      </c>
      <c r="N28" s="43" t="s">
        <v>81</v>
      </c>
      <c r="O28" s="50" t="s">
        <v>82</v>
      </c>
      <c r="P28" s="51" t="e">
        <f>VLOOKUP(O28,'[1]Listas desplegables'!$A$51:$B$57,2,FALSE)</f>
        <v>#N/A</v>
      </c>
      <c r="Q28" s="50" t="s">
        <v>83</v>
      </c>
      <c r="R28" s="45" t="str">
        <f t="shared" si="0"/>
        <v>No aplica</v>
      </c>
      <c r="S28" s="52"/>
      <c r="T28" s="49" t="s">
        <v>84</v>
      </c>
      <c r="U28" s="50"/>
      <c r="V28" s="45"/>
      <c r="W28" s="53"/>
      <c r="X28" s="54"/>
    </row>
    <row r="29" spans="1:24" ht="144" customHeight="1" x14ac:dyDescent="0.25">
      <c r="A29" s="42" t="s">
        <v>75</v>
      </c>
      <c r="B29" s="43" t="s">
        <v>76</v>
      </c>
      <c r="C29" s="44" t="e">
        <f>VLOOKUP(Selección4,'[1]Listas desplegables'!G25:H30,2,FALSE)</f>
        <v>#N/A</v>
      </c>
      <c r="D29" s="42" t="s">
        <v>77</v>
      </c>
      <c r="E29" s="44" t="e">
        <f>VLOOKUP(D29,'[1]Listas desplegables'!$E$51:$G$65,3,FALSE)</f>
        <v>#N/A</v>
      </c>
      <c r="F29" s="44" t="e">
        <f>VLOOKUP(D29,'[1]Listas desplegables'!$E$51:$F$65,2,FALSE)</f>
        <v>#N/A</v>
      </c>
      <c r="G29" s="45"/>
      <c r="H29" s="45"/>
      <c r="I29" s="46"/>
      <c r="J29" s="47" t="s">
        <v>78</v>
      </c>
      <c r="K29" s="48" t="s">
        <v>79</v>
      </c>
      <c r="L29" s="49"/>
      <c r="M29" s="43" t="s">
        <v>80</v>
      </c>
      <c r="N29" s="43" t="s">
        <v>81</v>
      </c>
      <c r="O29" s="50" t="s">
        <v>82</v>
      </c>
      <c r="P29" s="51" t="e">
        <f>VLOOKUP(O29,'[1]Listas desplegables'!$A$51:$B$57,2,FALSE)</f>
        <v>#N/A</v>
      </c>
      <c r="Q29" s="50" t="s">
        <v>83</v>
      </c>
      <c r="R29" s="45" t="str">
        <f t="shared" si="0"/>
        <v>No aplica</v>
      </c>
      <c r="S29" s="52"/>
      <c r="T29" s="49" t="s">
        <v>84</v>
      </c>
      <c r="U29" s="50"/>
      <c r="V29" s="45"/>
      <c r="W29" s="53"/>
      <c r="X29" s="54"/>
    </row>
    <row r="30" spans="1:24" ht="144" customHeight="1" x14ac:dyDescent="0.25">
      <c r="A30" s="42" t="s">
        <v>75</v>
      </c>
      <c r="B30" s="43" t="s">
        <v>76</v>
      </c>
      <c r="C30" s="44" t="e">
        <f>VLOOKUP(Selección4,'[1]Listas desplegables'!G26:H31,2,FALSE)</f>
        <v>#N/A</v>
      </c>
      <c r="D30" s="42" t="s">
        <v>77</v>
      </c>
      <c r="E30" s="44" t="e">
        <f>VLOOKUP(D30,'[1]Listas desplegables'!$E$51:$G$65,3,FALSE)</f>
        <v>#N/A</v>
      </c>
      <c r="F30" s="44" t="e">
        <f>VLOOKUP(D30,'[1]Listas desplegables'!$E$51:$F$65,2,FALSE)</f>
        <v>#N/A</v>
      </c>
      <c r="G30" s="45"/>
      <c r="H30" s="45"/>
      <c r="I30" s="46"/>
      <c r="J30" s="47" t="s">
        <v>78</v>
      </c>
      <c r="K30" s="48" t="s">
        <v>79</v>
      </c>
      <c r="L30" s="49"/>
      <c r="M30" s="43" t="s">
        <v>80</v>
      </c>
      <c r="N30" s="43" t="s">
        <v>81</v>
      </c>
      <c r="O30" s="50" t="s">
        <v>82</v>
      </c>
      <c r="P30" s="51" t="e">
        <f>VLOOKUP(O30,'[1]Listas desplegables'!$A$51:$B$57,2,FALSE)</f>
        <v>#N/A</v>
      </c>
      <c r="Q30" s="50" t="s">
        <v>83</v>
      </c>
      <c r="R30" s="45" t="str">
        <f t="shared" si="0"/>
        <v>No aplica</v>
      </c>
      <c r="S30" s="52"/>
      <c r="T30" s="49" t="s">
        <v>84</v>
      </c>
      <c r="U30" s="50"/>
      <c r="V30" s="45"/>
      <c r="W30" s="53"/>
      <c r="X30" s="54"/>
    </row>
    <row r="31" spans="1:24" ht="144" customHeight="1" x14ac:dyDescent="0.25">
      <c r="A31" s="42" t="s">
        <v>75</v>
      </c>
      <c r="B31" s="43" t="s">
        <v>76</v>
      </c>
      <c r="C31" s="44" t="e">
        <f>VLOOKUP(Selección4,'[1]Listas desplegables'!G27:H32,2,FALSE)</f>
        <v>#N/A</v>
      </c>
      <c r="D31" s="42" t="s">
        <v>77</v>
      </c>
      <c r="E31" s="44" t="e">
        <f>VLOOKUP(D31,'[1]Listas desplegables'!$E$51:$G$65,3,FALSE)</f>
        <v>#N/A</v>
      </c>
      <c r="F31" s="44" t="e">
        <f>VLOOKUP(D31,'[1]Listas desplegables'!$E$51:$F$65,2,FALSE)</f>
        <v>#N/A</v>
      </c>
      <c r="G31" s="45"/>
      <c r="H31" s="45"/>
      <c r="I31" s="46"/>
      <c r="J31" s="47" t="s">
        <v>78</v>
      </c>
      <c r="K31" s="48" t="s">
        <v>79</v>
      </c>
      <c r="L31" s="49"/>
      <c r="M31" s="43" t="s">
        <v>80</v>
      </c>
      <c r="N31" s="43" t="s">
        <v>81</v>
      </c>
      <c r="O31" s="50" t="s">
        <v>82</v>
      </c>
      <c r="P31" s="51" t="e">
        <f>VLOOKUP(O31,'[1]Listas desplegables'!$A$51:$B$57,2,FALSE)</f>
        <v>#N/A</v>
      </c>
      <c r="Q31" s="50" t="s">
        <v>83</v>
      </c>
      <c r="R31" s="45" t="str">
        <f t="shared" si="0"/>
        <v>No aplica</v>
      </c>
      <c r="S31" s="52"/>
      <c r="T31" s="49" t="s">
        <v>84</v>
      </c>
      <c r="U31" s="50"/>
      <c r="V31" s="45"/>
      <c r="W31" s="53"/>
      <c r="X31" s="54"/>
    </row>
    <row r="32" spans="1:24" ht="144" customHeight="1" x14ac:dyDescent="0.25">
      <c r="A32" s="42" t="s">
        <v>75</v>
      </c>
      <c r="B32" s="43" t="s">
        <v>76</v>
      </c>
      <c r="C32" s="44" t="e">
        <f>VLOOKUP(Selección4,'[1]Listas desplegables'!G28:H33,2,FALSE)</f>
        <v>#N/A</v>
      </c>
      <c r="D32" s="42" t="s">
        <v>77</v>
      </c>
      <c r="E32" s="44" t="e">
        <f>VLOOKUP(D32,'[1]Listas desplegables'!$E$51:$G$65,3,FALSE)</f>
        <v>#N/A</v>
      </c>
      <c r="F32" s="44" t="e">
        <f>VLOOKUP(D32,'[1]Listas desplegables'!$E$51:$F$65,2,FALSE)</f>
        <v>#N/A</v>
      </c>
      <c r="G32" s="45"/>
      <c r="H32" s="45"/>
      <c r="I32" s="46"/>
      <c r="J32" s="47" t="s">
        <v>78</v>
      </c>
      <c r="K32" s="48" t="s">
        <v>79</v>
      </c>
      <c r="L32" s="49"/>
      <c r="M32" s="43" t="s">
        <v>80</v>
      </c>
      <c r="N32" s="43" t="s">
        <v>81</v>
      </c>
      <c r="O32" s="50" t="s">
        <v>82</v>
      </c>
      <c r="P32" s="51" t="e">
        <f>VLOOKUP(O32,'[1]Listas desplegables'!$A$51:$B$57,2,FALSE)</f>
        <v>#N/A</v>
      </c>
      <c r="Q32" s="50" t="s">
        <v>83</v>
      </c>
      <c r="R32" s="45" t="str">
        <f t="shared" si="0"/>
        <v>No aplica</v>
      </c>
      <c r="S32" s="52"/>
      <c r="T32" s="49" t="s">
        <v>84</v>
      </c>
      <c r="U32" s="50"/>
      <c r="V32" s="45"/>
      <c r="W32" s="53"/>
      <c r="X32" s="54"/>
    </row>
    <row r="33" spans="1:24" ht="144" customHeight="1" x14ac:dyDescent="0.25">
      <c r="A33" s="42" t="s">
        <v>75</v>
      </c>
      <c r="B33" s="43" t="s">
        <v>76</v>
      </c>
      <c r="C33" s="44" t="e">
        <f>VLOOKUP(Selección4,'[1]Listas desplegables'!G29:H34,2,FALSE)</f>
        <v>#N/A</v>
      </c>
      <c r="D33" s="42" t="s">
        <v>77</v>
      </c>
      <c r="E33" s="44" t="e">
        <f>VLOOKUP(D33,'[1]Listas desplegables'!$E$51:$G$65,3,FALSE)</f>
        <v>#N/A</v>
      </c>
      <c r="F33" s="44" t="e">
        <f>VLOOKUP(D33,'[1]Listas desplegables'!$E$51:$F$65,2,FALSE)</f>
        <v>#N/A</v>
      </c>
      <c r="G33" s="45"/>
      <c r="H33" s="45"/>
      <c r="I33" s="46"/>
      <c r="J33" s="47" t="s">
        <v>78</v>
      </c>
      <c r="K33" s="48" t="s">
        <v>79</v>
      </c>
      <c r="L33" s="49"/>
      <c r="M33" s="43" t="s">
        <v>80</v>
      </c>
      <c r="N33" s="43" t="s">
        <v>81</v>
      </c>
      <c r="O33" s="50" t="s">
        <v>82</v>
      </c>
      <c r="P33" s="51" t="e">
        <f>VLOOKUP(O33,'[1]Listas desplegables'!$A$51:$B$57,2,FALSE)</f>
        <v>#N/A</v>
      </c>
      <c r="Q33" s="50" t="s">
        <v>83</v>
      </c>
      <c r="R33" s="45" t="str">
        <f t="shared" si="0"/>
        <v>No aplica</v>
      </c>
      <c r="S33" s="52"/>
      <c r="T33" s="49" t="s">
        <v>84</v>
      </c>
      <c r="U33" s="50"/>
      <c r="V33" s="45"/>
      <c r="W33" s="53"/>
      <c r="X33" s="54"/>
    </row>
    <row r="34" spans="1:24" ht="144" customHeight="1" x14ac:dyDescent="0.25">
      <c r="A34" s="42" t="s">
        <v>75</v>
      </c>
      <c r="B34" s="43" t="s">
        <v>76</v>
      </c>
      <c r="C34" s="44" t="e">
        <f>VLOOKUP(Selección4,'[1]Listas desplegables'!G30:H35,2,FALSE)</f>
        <v>#N/A</v>
      </c>
      <c r="D34" s="42" t="s">
        <v>77</v>
      </c>
      <c r="E34" s="44" t="e">
        <f>VLOOKUP(D34,'[1]Listas desplegables'!$E$51:$G$65,3,FALSE)</f>
        <v>#N/A</v>
      </c>
      <c r="F34" s="44" t="e">
        <f>VLOOKUP(D34,'[1]Listas desplegables'!$E$51:$F$65,2,FALSE)</f>
        <v>#N/A</v>
      </c>
      <c r="G34" s="45"/>
      <c r="H34" s="45"/>
      <c r="I34" s="46"/>
      <c r="J34" s="47" t="s">
        <v>78</v>
      </c>
      <c r="K34" s="48" t="s">
        <v>79</v>
      </c>
      <c r="L34" s="49"/>
      <c r="M34" s="43" t="s">
        <v>80</v>
      </c>
      <c r="N34" s="43" t="s">
        <v>81</v>
      </c>
      <c r="O34" s="50" t="s">
        <v>82</v>
      </c>
      <c r="P34" s="51" t="e">
        <f>VLOOKUP(O34,'[1]Listas desplegables'!$A$51:$B$57,2,FALSE)</f>
        <v>#N/A</v>
      </c>
      <c r="Q34" s="50" t="s">
        <v>83</v>
      </c>
      <c r="R34" s="45" t="str">
        <f t="shared" si="0"/>
        <v>No aplica</v>
      </c>
      <c r="S34" s="52"/>
      <c r="T34" s="49" t="s">
        <v>84</v>
      </c>
      <c r="U34" s="50"/>
      <c r="V34" s="45"/>
      <c r="W34" s="53"/>
      <c r="X34" s="54"/>
    </row>
    <row r="35" spans="1:24" ht="144" customHeight="1" x14ac:dyDescent="0.25">
      <c r="A35" s="42" t="s">
        <v>75</v>
      </c>
      <c r="B35" s="43" t="s">
        <v>76</v>
      </c>
      <c r="C35" s="44" t="e">
        <f>VLOOKUP(Selección4,'[1]Listas desplegables'!G31:H36,2,FALSE)</f>
        <v>#N/A</v>
      </c>
      <c r="D35" s="42" t="s">
        <v>77</v>
      </c>
      <c r="E35" s="44" t="e">
        <f>VLOOKUP(D35,'[1]Listas desplegables'!$E$51:$G$65,3,FALSE)</f>
        <v>#N/A</v>
      </c>
      <c r="F35" s="44" t="e">
        <f>VLOOKUP(D35,'[1]Listas desplegables'!$E$51:$F$65,2,FALSE)</f>
        <v>#N/A</v>
      </c>
      <c r="G35" s="45"/>
      <c r="H35" s="45"/>
      <c r="I35" s="46"/>
      <c r="J35" s="47" t="s">
        <v>78</v>
      </c>
      <c r="K35" s="48" t="s">
        <v>79</v>
      </c>
      <c r="L35" s="49"/>
      <c r="M35" s="43" t="s">
        <v>80</v>
      </c>
      <c r="N35" s="43" t="s">
        <v>81</v>
      </c>
      <c r="O35" s="50" t="s">
        <v>82</v>
      </c>
      <c r="P35" s="51" t="e">
        <f>VLOOKUP(O35,'[1]Listas desplegables'!$A$51:$B$57,2,FALSE)</f>
        <v>#N/A</v>
      </c>
      <c r="Q35" s="50" t="s">
        <v>83</v>
      </c>
      <c r="R35" s="45" t="str">
        <f t="shared" si="0"/>
        <v>No aplica</v>
      </c>
      <c r="S35" s="52"/>
      <c r="T35" s="49" t="s">
        <v>84</v>
      </c>
      <c r="U35" s="50"/>
      <c r="V35" s="45"/>
      <c r="W35" s="53"/>
      <c r="X35" s="54"/>
    </row>
    <row r="36" spans="1:24" ht="144" customHeight="1" x14ac:dyDescent="0.25">
      <c r="A36" s="42" t="s">
        <v>75</v>
      </c>
      <c r="B36" s="43" t="s">
        <v>76</v>
      </c>
      <c r="C36" s="44" t="e">
        <f>VLOOKUP(Selección4,'[1]Listas desplegables'!G32:H37,2,FALSE)</f>
        <v>#N/A</v>
      </c>
      <c r="D36" s="42" t="s">
        <v>77</v>
      </c>
      <c r="E36" s="44" t="e">
        <f>VLOOKUP(D36,'[1]Listas desplegables'!$E$51:$G$65,3,FALSE)</f>
        <v>#N/A</v>
      </c>
      <c r="F36" s="44" t="e">
        <f>VLOOKUP(D36,'[1]Listas desplegables'!$E$51:$F$65,2,FALSE)</f>
        <v>#N/A</v>
      </c>
      <c r="G36" s="45"/>
      <c r="H36" s="45"/>
      <c r="I36" s="46"/>
      <c r="J36" s="47" t="s">
        <v>78</v>
      </c>
      <c r="K36" s="48" t="s">
        <v>79</v>
      </c>
      <c r="L36" s="49"/>
      <c r="M36" s="43" t="s">
        <v>80</v>
      </c>
      <c r="N36" s="43" t="s">
        <v>81</v>
      </c>
      <c r="O36" s="50" t="s">
        <v>82</v>
      </c>
      <c r="P36" s="51" t="e">
        <f>VLOOKUP(O36,'[1]Listas desplegables'!$A$51:$B$57,2,FALSE)</f>
        <v>#N/A</v>
      </c>
      <c r="Q36" s="50" t="s">
        <v>83</v>
      </c>
      <c r="R36" s="45" t="str">
        <f t="shared" si="0"/>
        <v>No aplica</v>
      </c>
      <c r="S36" s="52"/>
      <c r="T36" s="49" t="s">
        <v>84</v>
      </c>
      <c r="U36" s="50"/>
      <c r="V36" s="45"/>
      <c r="W36" s="53"/>
      <c r="X36" s="54"/>
    </row>
    <row r="37" spans="1:24" ht="144" customHeight="1" x14ac:dyDescent="0.25">
      <c r="A37" s="42" t="s">
        <v>75</v>
      </c>
      <c r="B37" s="43" t="s">
        <v>76</v>
      </c>
      <c r="C37" s="44" t="e">
        <f>VLOOKUP(Selección4,'[1]Listas desplegables'!G33:H38,2,FALSE)</f>
        <v>#N/A</v>
      </c>
      <c r="D37" s="42" t="s">
        <v>77</v>
      </c>
      <c r="E37" s="44" t="e">
        <f>VLOOKUP(D37,'[1]Listas desplegables'!$E$51:$G$65,3,FALSE)</f>
        <v>#N/A</v>
      </c>
      <c r="F37" s="44" t="e">
        <f>VLOOKUP(D37,'[1]Listas desplegables'!$E$51:$F$65,2,FALSE)</f>
        <v>#N/A</v>
      </c>
      <c r="G37" s="45"/>
      <c r="H37" s="45"/>
      <c r="I37" s="46"/>
      <c r="J37" s="47" t="s">
        <v>78</v>
      </c>
      <c r="K37" s="48" t="s">
        <v>79</v>
      </c>
      <c r="L37" s="49"/>
      <c r="M37" s="43" t="s">
        <v>80</v>
      </c>
      <c r="N37" s="43" t="s">
        <v>81</v>
      </c>
      <c r="O37" s="50" t="s">
        <v>82</v>
      </c>
      <c r="P37" s="51" t="e">
        <f>VLOOKUP(O37,'[1]Listas desplegables'!$A$51:$B$57,2,FALSE)</f>
        <v>#N/A</v>
      </c>
      <c r="Q37" s="50" t="s">
        <v>83</v>
      </c>
      <c r="R37" s="45" t="str">
        <f t="shared" si="0"/>
        <v>No aplica</v>
      </c>
      <c r="S37" s="52"/>
      <c r="T37" s="49" t="s">
        <v>84</v>
      </c>
      <c r="U37" s="50"/>
      <c r="V37" s="45"/>
      <c r="W37" s="53"/>
      <c r="X37" s="54"/>
    </row>
    <row r="38" spans="1:24" ht="144" customHeight="1" x14ac:dyDescent="0.25">
      <c r="A38" s="42" t="s">
        <v>75</v>
      </c>
      <c r="B38" s="43" t="s">
        <v>76</v>
      </c>
      <c r="C38" s="44" t="e">
        <f>VLOOKUP(Selección4,'[1]Listas desplegables'!G34:H39,2,FALSE)</f>
        <v>#N/A</v>
      </c>
      <c r="D38" s="42" t="s">
        <v>77</v>
      </c>
      <c r="E38" s="44" t="e">
        <f>VLOOKUP(D38,'[1]Listas desplegables'!$E$51:$G$65,3,FALSE)</f>
        <v>#N/A</v>
      </c>
      <c r="F38" s="44" t="e">
        <f>VLOOKUP(D38,'[1]Listas desplegables'!$E$51:$F$65,2,FALSE)</f>
        <v>#N/A</v>
      </c>
      <c r="G38" s="45"/>
      <c r="H38" s="45"/>
      <c r="I38" s="46"/>
      <c r="J38" s="47" t="s">
        <v>78</v>
      </c>
      <c r="K38" s="48" t="s">
        <v>79</v>
      </c>
      <c r="L38" s="49"/>
      <c r="M38" s="43" t="s">
        <v>80</v>
      </c>
      <c r="N38" s="43" t="s">
        <v>81</v>
      </c>
      <c r="O38" s="50" t="s">
        <v>82</v>
      </c>
      <c r="P38" s="51" t="e">
        <f>VLOOKUP(O38,'[1]Listas desplegables'!$A$51:$B$57,2,FALSE)</f>
        <v>#N/A</v>
      </c>
      <c r="Q38" s="50" t="s">
        <v>83</v>
      </c>
      <c r="R38" s="45" t="str">
        <f t="shared" si="0"/>
        <v>No aplica</v>
      </c>
      <c r="S38" s="52"/>
      <c r="T38" s="49" t="s">
        <v>84</v>
      </c>
      <c r="U38" s="50"/>
      <c r="V38" s="45"/>
      <c r="W38" s="53"/>
      <c r="X38" s="54"/>
    </row>
    <row r="39" spans="1:24" ht="144" customHeight="1" x14ac:dyDescent="0.25">
      <c r="A39" s="42" t="s">
        <v>75</v>
      </c>
      <c r="B39" s="43" t="s">
        <v>76</v>
      </c>
      <c r="C39" s="44" t="e">
        <f>VLOOKUP(Selección4,'[1]Listas desplegables'!G35:H40,2,FALSE)</f>
        <v>#N/A</v>
      </c>
      <c r="D39" s="42" t="s">
        <v>77</v>
      </c>
      <c r="E39" s="44" t="e">
        <f>VLOOKUP(D39,'[1]Listas desplegables'!$E$51:$G$65,3,FALSE)</f>
        <v>#N/A</v>
      </c>
      <c r="F39" s="44" t="e">
        <f>VLOOKUP(D39,'[1]Listas desplegables'!$E$51:$F$65,2,FALSE)</f>
        <v>#N/A</v>
      </c>
      <c r="G39" s="45"/>
      <c r="H39" s="45"/>
      <c r="I39" s="46"/>
      <c r="J39" s="47" t="s">
        <v>78</v>
      </c>
      <c r="K39" s="48" t="s">
        <v>79</v>
      </c>
      <c r="L39" s="49"/>
      <c r="M39" s="43" t="s">
        <v>80</v>
      </c>
      <c r="N39" s="43" t="s">
        <v>81</v>
      </c>
      <c r="O39" s="50" t="s">
        <v>82</v>
      </c>
      <c r="P39" s="51" t="e">
        <f>VLOOKUP(O39,'[1]Listas desplegables'!$A$51:$B$57,2,FALSE)</f>
        <v>#N/A</v>
      </c>
      <c r="Q39" s="50" t="s">
        <v>83</v>
      </c>
      <c r="R39" s="45" t="str">
        <f t="shared" si="0"/>
        <v>No aplica</v>
      </c>
      <c r="S39" s="52"/>
      <c r="T39" s="49" t="s">
        <v>84</v>
      </c>
      <c r="U39" s="50"/>
      <c r="V39" s="45"/>
      <c r="W39" s="53"/>
      <c r="X39" s="54"/>
    </row>
    <row r="40" spans="1:24" ht="144" customHeight="1" x14ac:dyDescent="0.25">
      <c r="A40" s="42" t="s">
        <v>75</v>
      </c>
      <c r="B40" s="43" t="s">
        <v>76</v>
      </c>
      <c r="C40" s="44" t="e">
        <f>VLOOKUP(Selección4,'[1]Listas desplegables'!G36:H41,2,FALSE)</f>
        <v>#N/A</v>
      </c>
      <c r="D40" s="42" t="s">
        <v>77</v>
      </c>
      <c r="E40" s="44" t="e">
        <f>VLOOKUP(D40,'[1]Listas desplegables'!$E$51:$G$65,3,FALSE)</f>
        <v>#N/A</v>
      </c>
      <c r="F40" s="44" t="e">
        <f>VLOOKUP(D40,'[1]Listas desplegables'!$E$51:$F$65,2,FALSE)</f>
        <v>#N/A</v>
      </c>
      <c r="G40" s="45"/>
      <c r="H40" s="45"/>
      <c r="I40" s="46"/>
      <c r="J40" s="47" t="s">
        <v>78</v>
      </c>
      <c r="K40" s="48" t="s">
        <v>79</v>
      </c>
      <c r="L40" s="49"/>
      <c r="M40" s="43" t="s">
        <v>80</v>
      </c>
      <c r="N40" s="43" t="s">
        <v>81</v>
      </c>
      <c r="O40" s="50" t="s">
        <v>82</v>
      </c>
      <c r="P40" s="51" t="e">
        <f>VLOOKUP(O40,'[1]Listas desplegables'!$A$51:$B$57,2,FALSE)</f>
        <v>#N/A</v>
      </c>
      <c r="Q40" s="50" t="s">
        <v>83</v>
      </c>
      <c r="R40" s="45" t="str">
        <f t="shared" si="0"/>
        <v>No aplica</v>
      </c>
      <c r="S40" s="52"/>
      <c r="T40" s="49" t="s">
        <v>84</v>
      </c>
      <c r="U40" s="50"/>
      <c r="V40" s="45"/>
      <c r="W40" s="53"/>
      <c r="X40" s="54"/>
    </row>
    <row r="41" spans="1:24" ht="144" customHeight="1" x14ac:dyDescent="0.25">
      <c r="A41" s="42" t="s">
        <v>75</v>
      </c>
      <c r="B41" s="43" t="s">
        <v>76</v>
      </c>
      <c r="C41" s="44" t="e">
        <f>VLOOKUP(Selección4,'[1]Listas desplegables'!G37:H42,2,FALSE)</f>
        <v>#N/A</v>
      </c>
      <c r="D41" s="42" t="s">
        <v>77</v>
      </c>
      <c r="E41" s="44" t="e">
        <f>VLOOKUP(D41,'[1]Listas desplegables'!$E$51:$G$65,3,FALSE)</f>
        <v>#N/A</v>
      </c>
      <c r="F41" s="44" t="e">
        <f>VLOOKUP(D41,'[1]Listas desplegables'!$E$51:$F$65,2,FALSE)</f>
        <v>#N/A</v>
      </c>
      <c r="G41" s="45"/>
      <c r="H41" s="45"/>
      <c r="I41" s="46"/>
      <c r="J41" s="47" t="s">
        <v>78</v>
      </c>
      <c r="K41" s="48" t="s">
        <v>79</v>
      </c>
      <c r="L41" s="49"/>
      <c r="M41" s="43" t="s">
        <v>80</v>
      </c>
      <c r="N41" s="43" t="s">
        <v>81</v>
      </c>
      <c r="O41" s="50" t="s">
        <v>82</v>
      </c>
      <c r="P41" s="51" t="e">
        <f>VLOOKUP(O41,'[1]Listas desplegables'!$A$51:$B$57,2,FALSE)</f>
        <v>#N/A</v>
      </c>
      <c r="Q41" s="50" t="s">
        <v>83</v>
      </c>
      <c r="R41" s="45" t="str">
        <f t="shared" si="0"/>
        <v>No aplica</v>
      </c>
      <c r="S41" s="52"/>
      <c r="T41" s="49" t="s">
        <v>84</v>
      </c>
      <c r="U41" s="50"/>
      <c r="V41" s="45"/>
      <c r="W41" s="53"/>
      <c r="X41" s="54"/>
    </row>
    <row r="42" spans="1:24" ht="144" customHeight="1" x14ac:dyDescent="0.25">
      <c r="A42" s="42" t="s">
        <v>75</v>
      </c>
      <c r="B42" s="43" t="s">
        <v>76</v>
      </c>
      <c r="C42" s="44" t="e">
        <f>VLOOKUP(Selección4,'[1]Listas desplegables'!G38:H43,2,FALSE)</f>
        <v>#N/A</v>
      </c>
      <c r="D42" s="42" t="s">
        <v>77</v>
      </c>
      <c r="E42" s="44" t="e">
        <f>VLOOKUP(D42,'[1]Listas desplegables'!$E$51:$G$65,3,FALSE)</f>
        <v>#N/A</v>
      </c>
      <c r="F42" s="44" t="e">
        <f>VLOOKUP(D42,'[1]Listas desplegables'!$E$51:$F$65,2,FALSE)</f>
        <v>#N/A</v>
      </c>
      <c r="G42" s="45"/>
      <c r="H42" s="45"/>
      <c r="I42" s="46"/>
      <c r="J42" s="47" t="s">
        <v>78</v>
      </c>
      <c r="K42" s="48" t="s">
        <v>79</v>
      </c>
      <c r="L42" s="49"/>
      <c r="M42" s="43" t="s">
        <v>80</v>
      </c>
      <c r="N42" s="43" t="s">
        <v>81</v>
      </c>
      <c r="O42" s="50" t="s">
        <v>82</v>
      </c>
      <c r="P42" s="51" t="e">
        <f>VLOOKUP(O42,'[1]Listas desplegables'!$A$51:$B$57,2,FALSE)</f>
        <v>#N/A</v>
      </c>
      <c r="Q42" s="50" t="s">
        <v>83</v>
      </c>
      <c r="R42" s="45" t="str">
        <f t="shared" si="0"/>
        <v>No aplica</v>
      </c>
      <c r="S42" s="52"/>
      <c r="T42" s="49" t="s">
        <v>84</v>
      </c>
      <c r="U42" s="50"/>
      <c r="V42" s="45"/>
      <c r="W42" s="53"/>
      <c r="X42" s="54"/>
    </row>
    <row r="43" spans="1:24" ht="144" customHeight="1" x14ac:dyDescent="0.25">
      <c r="A43" s="42" t="s">
        <v>75</v>
      </c>
      <c r="B43" s="43" t="s">
        <v>76</v>
      </c>
      <c r="C43" s="44" t="e">
        <f>VLOOKUP(Selección4,'[1]Listas desplegables'!G39:H44,2,FALSE)</f>
        <v>#N/A</v>
      </c>
      <c r="D43" s="42" t="s">
        <v>77</v>
      </c>
      <c r="E43" s="44" t="e">
        <f>VLOOKUP(D43,'[1]Listas desplegables'!$E$51:$G$65,3,FALSE)</f>
        <v>#N/A</v>
      </c>
      <c r="F43" s="44" t="e">
        <f>VLOOKUP(D43,'[1]Listas desplegables'!$E$51:$F$65,2,FALSE)</f>
        <v>#N/A</v>
      </c>
      <c r="G43" s="45"/>
      <c r="H43" s="45"/>
      <c r="I43" s="46"/>
      <c r="J43" s="47" t="s">
        <v>78</v>
      </c>
      <c r="K43" s="48" t="s">
        <v>79</v>
      </c>
      <c r="L43" s="49"/>
      <c r="M43" s="43" t="s">
        <v>80</v>
      </c>
      <c r="N43" s="43" t="s">
        <v>81</v>
      </c>
      <c r="O43" s="50" t="s">
        <v>82</v>
      </c>
      <c r="P43" s="51" t="e">
        <f>VLOOKUP(O43,'[1]Listas desplegables'!$A$51:$B$57,2,FALSE)</f>
        <v>#N/A</v>
      </c>
      <c r="Q43" s="50" t="s">
        <v>83</v>
      </c>
      <c r="R43" s="45" t="str">
        <f t="shared" si="0"/>
        <v>No aplica</v>
      </c>
      <c r="S43" s="52"/>
      <c r="T43" s="49" t="s">
        <v>84</v>
      </c>
      <c r="U43" s="50"/>
      <c r="V43" s="45"/>
      <c r="W43" s="53"/>
      <c r="X43" s="54"/>
    </row>
    <row r="44" spans="1:24" ht="144" customHeight="1" x14ac:dyDescent="0.25">
      <c r="A44" s="42" t="s">
        <v>75</v>
      </c>
      <c r="B44" s="43" t="s">
        <v>76</v>
      </c>
      <c r="C44" s="44" t="e">
        <f>VLOOKUP(Selección4,'[1]Listas desplegables'!G40:H45,2,FALSE)</f>
        <v>#N/A</v>
      </c>
      <c r="D44" s="42" t="s">
        <v>77</v>
      </c>
      <c r="E44" s="44" t="e">
        <f>VLOOKUP(D44,'[1]Listas desplegables'!$E$51:$G$65,3,FALSE)</f>
        <v>#N/A</v>
      </c>
      <c r="F44" s="44" t="e">
        <f>VLOOKUP(D44,'[1]Listas desplegables'!$E$51:$F$65,2,FALSE)</f>
        <v>#N/A</v>
      </c>
      <c r="G44" s="45"/>
      <c r="H44" s="45"/>
      <c r="I44" s="46"/>
      <c r="J44" s="47" t="s">
        <v>78</v>
      </c>
      <c r="K44" s="48" t="s">
        <v>79</v>
      </c>
      <c r="L44" s="49"/>
      <c r="M44" s="43" t="s">
        <v>80</v>
      </c>
      <c r="N44" s="43" t="s">
        <v>81</v>
      </c>
      <c r="O44" s="50" t="s">
        <v>82</v>
      </c>
      <c r="P44" s="51" t="e">
        <f>VLOOKUP(O44,'[1]Listas desplegables'!$A$51:$B$57,2,FALSE)</f>
        <v>#N/A</v>
      </c>
      <c r="Q44" s="50" t="s">
        <v>83</v>
      </c>
      <c r="R44" s="45" t="str">
        <f t="shared" si="0"/>
        <v>No aplica</v>
      </c>
      <c r="S44" s="52"/>
      <c r="T44" s="49" t="s">
        <v>84</v>
      </c>
      <c r="U44" s="50"/>
      <c r="V44" s="45"/>
      <c r="W44" s="53"/>
      <c r="X44" s="54"/>
    </row>
    <row r="45" spans="1:24" ht="144" customHeight="1" x14ac:dyDescent="0.25">
      <c r="A45" s="42" t="s">
        <v>75</v>
      </c>
      <c r="B45" s="43" t="s">
        <v>76</v>
      </c>
      <c r="C45" s="44" t="e">
        <f>VLOOKUP(Selección4,'[1]Listas desplegables'!G41:H46,2,FALSE)</f>
        <v>#N/A</v>
      </c>
      <c r="D45" s="42" t="s">
        <v>77</v>
      </c>
      <c r="E45" s="44" t="e">
        <f>VLOOKUP(D45,'[1]Listas desplegables'!$E$51:$G$65,3,FALSE)</f>
        <v>#N/A</v>
      </c>
      <c r="F45" s="44" t="e">
        <f>VLOOKUP(D45,'[1]Listas desplegables'!$E$51:$F$65,2,FALSE)</f>
        <v>#N/A</v>
      </c>
      <c r="G45" s="45"/>
      <c r="H45" s="45"/>
      <c r="I45" s="46"/>
      <c r="J45" s="47" t="s">
        <v>78</v>
      </c>
      <c r="K45" s="48" t="s">
        <v>79</v>
      </c>
      <c r="L45" s="49"/>
      <c r="M45" s="43" t="s">
        <v>80</v>
      </c>
      <c r="N45" s="43" t="s">
        <v>81</v>
      </c>
      <c r="O45" s="50" t="s">
        <v>82</v>
      </c>
      <c r="P45" s="51" t="e">
        <f>VLOOKUP(O45,'[1]Listas desplegables'!$A$51:$B$57,2,FALSE)</f>
        <v>#N/A</v>
      </c>
      <c r="Q45" s="50" t="s">
        <v>83</v>
      </c>
      <c r="R45" s="45" t="str">
        <f t="shared" si="0"/>
        <v>No aplica</v>
      </c>
      <c r="S45" s="52"/>
      <c r="T45" s="49" t="s">
        <v>84</v>
      </c>
      <c r="U45" s="50"/>
      <c r="V45" s="45"/>
      <c r="W45" s="53"/>
      <c r="X45" s="54"/>
    </row>
    <row r="46" spans="1:24" ht="144" customHeight="1" x14ac:dyDescent="0.25">
      <c r="A46" s="42" t="s">
        <v>75</v>
      </c>
      <c r="B46" s="43" t="s">
        <v>76</v>
      </c>
      <c r="C46" s="44" t="e">
        <f>VLOOKUP(Selección4,'[1]Listas desplegables'!G42:H47,2,FALSE)</f>
        <v>#N/A</v>
      </c>
      <c r="D46" s="42" t="s">
        <v>77</v>
      </c>
      <c r="E46" s="44" t="e">
        <f>VLOOKUP(D46,'[1]Listas desplegables'!$E$51:$G$65,3,FALSE)</f>
        <v>#N/A</v>
      </c>
      <c r="F46" s="44" t="e">
        <f>VLOOKUP(D46,'[1]Listas desplegables'!$E$51:$F$65,2,FALSE)</f>
        <v>#N/A</v>
      </c>
      <c r="G46" s="45"/>
      <c r="H46" s="45"/>
      <c r="I46" s="46"/>
      <c r="J46" s="47" t="s">
        <v>78</v>
      </c>
      <c r="K46" s="48" t="s">
        <v>79</v>
      </c>
      <c r="L46" s="49"/>
      <c r="M46" s="43" t="s">
        <v>80</v>
      </c>
      <c r="N46" s="43" t="s">
        <v>81</v>
      </c>
      <c r="O46" s="50" t="s">
        <v>82</v>
      </c>
      <c r="P46" s="51" t="e">
        <f>VLOOKUP(O46,'[1]Listas desplegables'!$A$51:$B$57,2,FALSE)</f>
        <v>#N/A</v>
      </c>
      <c r="Q46" s="50" t="s">
        <v>83</v>
      </c>
      <c r="R46" s="45" t="str">
        <f t="shared" si="0"/>
        <v>No aplica</v>
      </c>
      <c r="S46" s="52"/>
      <c r="T46" s="49" t="s">
        <v>84</v>
      </c>
      <c r="U46" s="50"/>
      <c r="V46" s="45"/>
      <c r="W46" s="53"/>
      <c r="X46" s="54"/>
    </row>
    <row r="47" spans="1:24" ht="144" customHeight="1" x14ac:dyDescent="0.25">
      <c r="A47" s="42" t="s">
        <v>75</v>
      </c>
      <c r="B47" s="43" t="s">
        <v>76</v>
      </c>
      <c r="C47" s="44" t="e">
        <f>VLOOKUP(Selección4,'[1]Listas desplegables'!G43:H48,2,FALSE)</f>
        <v>#N/A</v>
      </c>
      <c r="D47" s="42" t="s">
        <v>77</v>
      </c>
      <c r="E47" s="44" t="e">
        <f>VLOOKUP(D47,'[1]Listas desplegables'!$E$51:$G$65,3,FALSE)</f>
        <v>#N/A</v>
      </c>
      <c r="F47" s="44" t="e">
        <f>VLOOKUP(D47,'[1]Listas desplegables'!$E$51:$F$65,2,FALSE)</f>
        <v>#N/A</v>
      </c>
      <c r="G47" s="45"/>
      <c r="H47" s="45"/>
      <c r="I47" s="46"/>
      <c r="J47" s="47" t="s">
        <v>78</v>
      </c>
      <c r="K47" s="48" t="s">
        <v>79</v>
      </c>
      <c r="L47" s="49"/>
      <c r="M47" s="43" t="s">
        <v>80</v>
      </c>
      <c r="N47" s="43" t="s">
        <v>81</v>
      </c>
      <c r="O47" s="50" t="s">
        <v>82</v>
      </c>
      <c r="P47" s="51" t="e">
        <f>VLOOKUP(O47,'[1]Listas desplegables'!$A$51:$B$57,2,FALSE)</f>
        <v>#N/A</v>
      </c>
      <c r="Q47" s="50" t="s">
        <v>83</v>
      </c>
      <c r="R47" s="45" t="str">
        <f t="shared" si="0"/>
        <v>No aplica</v>
      </c>
      <c r="S47" s="52"/>
      <c r="T47" s="49" t="s">
        <v>84</v>
      </c>
      <c r="U47" s="50"/>
      <c r="V47" s="45"/>
      <c r="W47" s="53"/>
      <c r="X47" s="54"/>
    </row>
    <row r="48" spans="1:24" ht="144" customHeight="1" x14ac:dyDescent="0.25">
      <c r="A48" s="42" t="s">
        <v>75</v>
      </c>
      <c r="B48" s="43" t="s">
        <v>76</v>
      </c>
      <c r="C48" s="44" t="e">
        <f>VLOOKUP(Selección4,'[1]Listas desplegables'!G44:H49,2,FALSE)</f>
        <v>#N/A</v>
      </c>
      <c r="D48" s="42" t="s">
        <v>77</v>
      </c>
      <c r="E48" s="44" t="e">
        <f>VLOOKUP(D48,'[1]Listas desplegables'!$E$51:$G$65,3,FALSE)</f>
        <v>#N/A</v>
      </c>
      <c r="F48" s="44" t="e">
        <f>VLOOKUP(D48,'[1]Listas desplegables'!$E$51:$F$65,2,FALSE)</f>
        <v>#N/A</v>
      </c>
      <c r="G48" s="45"/>
      <c r="H48" s="45"/>
      <c r="I48" s="46"/>
      <c r="J48" s="47" t="s">
        <v>78</v>
      </c>
      <c r="K48" s="48" t="s">
        <v>79</v>
      </c>
      <c r="L48" s="49"/>
      <c r="M48" s="43" t="s">
        <v>80</v>
      </c>
      <c r="N48" s="43" t="s">
        <v>81</v>
      </c>
      <c r="O48" s="50" t="s">
        <v>82</v>
      </c>
      <c r="P48" s="51" t="e">
        <f>VLOOKUP(O48,'[1]Listas desplegables'!$A$51:$B$57,2,FALSE)</f>
        <v>#N/A</v>
      </c>
      <c r="Q48" s="50" t="s">
        <v>83</v>
      </c>
      <c r="R48" s="45" t="str">
        <f t="shared" si="0"/>
        <v>No aplica</v>
      </c>
      <c r="S48" s="52"/>
      <c r="T48" s="49" t="s">
        <v>84</v>
      </c>
      <c r="U48" s="50"/>
      <c r="V48" s="45"/>
      <c r="W48" s="53"/>
      <c r="X48" s="54"/>
    </row>
    <row r="49" spans="1:24" ht="144" customHeight="1" x14ac:dyDescent="0.25">
      <c r="A49" s="42" t="s">
        <v>75</v>
      </c>
      <c r="B49" s="43" t="s">
        <v>76</v>
      </c>
      <c r="C49" s="44" t="e">
        <f>VLOOKUP(Selección4,'[1]Listas desplegables'!G45:H50,2,FALSE)</f>
        <v>#N/A</v>
      </c>
      <c r="D49" s="42" t="s">
        <v>77</v>
      </c>
      <c r="E49" s="44" t="e">
        <f>VLOOKUP(D49,'[1]Listas desplegables'!$E$51:$G$65,3,FALSE)</f>
        <v>#N/A</v>
      </c>
      <c r="F49" s="44" t="e">
        <f>VLOOKUP(D49,'[1]Listas desplegables'!$E$51:$F$65,2,FALSE)</f>
        <v>#N/A</v>
      </c>
      <c r="G49" s="45"/>
      <c r="H49" s="45"/>
      <c r="I49" s="46"/>
      <c r="J49" s="47" t="s">
        <v>78</v>
      </c>
      <c r="K49" s="48" t="s">
        <v>79</v>
      </c>
      <c r="L49" s="49"/>
      <c r="M49" s="43" t="s">
        <v>80</v>
      </c>
      <c r="N49" s="43" t="s">
        <v>81</v>
      </c>
      <c r="O49" s="50" t="s">
        <v>82</v>
      </c>
      <c r="P49" s="51" t="e">
        <f>VLOOKUP(O49,'[1]Listas desplegables'!$A$51:$B$57,2,FALSE)</f>
        <v>#N/A</v>
      </c>
      <c r="Q49" s="50" t="s">
        <v>83</v>
      </c>
      <c r="R49" s="45" t="str">
        <f t="shared" si="0"/>
        <v>No aplica</v>
      </c>
      <c r="S49" s="52"/>
      <c r="T49" s="49" t="s">
        <v>84</v>
      </c>
      <c r="U49" s="50"/>
      <c r="V49" s="45"/>
      <c r="W49" s="53"/>
      <c r="X49" s="54"/>
    </row>
    <row r="50" spans="1:24" ht="144" customHeight="1" x14ac:dyDescent="0.25">
      <c r="A50" s="42" t="s">
        <v>75</v>
      </c>
      <c r="B50" s="43" t="s">
        <v>76</v>
      </c>
      <c r="C50" s="44" t="e">
        <f>VLOOKUP(Selección4,'[1]Listas desplegables'!G46:H51,2,FALSE)</f>
        <v>#N/A</v>
      </c>
      <c r="D50" s="42" t="s">
        <v>77</v>
      </c>
      <c r="E50" s="44" t="e">
        <f>VLOOKUP(D50,'[1]Listas desplegables'!$E$51:$G$65,3,FALSE)</f>
        <v>#N/A</v>
      </c>
      <c r="F50" s="44" t="e">
        <f>VLOOKUP(D50,'[1]Listas desplegables'!$E$51:$F$65,2,FALSE)</f>
        <v>#N/A</v>
      </c>
      <c r="G50" s="45"/>
      <c r="H50" s="45"/>
      <c r="I50" s="46"/>
      <c r="J50" s="47" t="s">
        <v>78</v>
      </c>
      <c r="K50" s="48" t="s">
        <v>79</v>
      </c>
      <c r="L50" s="49"/>
      <c r="M50" s="43" t="s">
        <v>80</v>
      </c>
      <c r="N50" s="43" t="s">
        <v>81</v>
      </c>
      <c r="O50" s="50" t="s">
        <v>82</v>
      </c>
      <c r="P50" s="51" t="e">
        <f>VLOOKUP(O50,'[1]Listas desplegables'!$A$51:$B$57,2,FALSE)</f>
        <v>#N/A</v>
      </c>
      <c r="Q50" s="50" t="s">
        <v>83</v>
      </c>
      <c r="R50" s="45" t="str">
        <f t="shared" si="0"/>
        <v>No aplica</v>
      </c>
      <c r="S50" s="52"/>
      <c r="T50" s="49" t="s">
        <v>84</v>
      </c>
      <c r="U50" s="50"/>
      <c r="V50" s="45"/>
      <c r="W50" s="53"/>
      <c r="X50" s="54"/>
    </row>
    <row r="51" spans="1:24" ht="144" customHeight="1" x14ac:dyDescent="0.25">
      <c r="A51" s="42" t="s">
        <v>75</v>
      </c>
      <c r="B51" s="43" t="s">
        <v>76</v>
      </c>
      <c r="C51" s="44" t="e">
        <f>VLOOKUP(Selección4,'[1]Listas desplegables'!G47:H52,2,FALSE)</f>
        <v>#N/A</v>
      </c>
      <c r="D51" s="42" t="s">
        <v>77</v>
      </c>
      <c r="E51" s="44" t="e">
        <f>VLOOKUP(D51,'[1]Listas desplegables'!$E$51:$G$65,3,FALSE)</f>
        <v>#N/A</v>
      </c>
      <c r="F51" s="44" t="e">
        <f>VLOOKUP(D51,'[1]Listas desplegables'!$E$51:$F$65,2,FALSE)</f>
        <v>#N/A</v>
      </c>
      <c r="G51" s="45"/>
      <c r="H51" s="45"/>
      <c r="I51" s="46"/>
      <c r="J51" s="47" t="s">
        <v>78</v>
      </c>
      <c r="K51" s="48" t="s">
        <v>79</v>
      </c>
      <c r="L51" s="49"/>
      <c r="M51" s="43" t="s">
        <v>80</v>
      </c>
      <c r="N51" s="43" t="s">
        <v>81</v>
      </c>
      <c r="O51" s="50" t="s">
        <v>82</v>
      </c>
      <c r="P51" s="51" t="e">
        <f>VLOOKUP(O51,'[1]Listas desplegables'!$A$51:$B$57,2,FALSE)</f>
        <v>#N/A</v>
      </c>
      <c r="Q51" s="50" t="s">
        <v>83</v>
      </c>
      <c r="R51" s="45" t="str">
        <f t="shared" si="0"/>
        <v>No aplica</v>
      </c>
      <c r="S51" s="52"/>
      <c r="T51" s="49" t="s">
        <v>84</v>
      </c>
      <c r="U51" s="50"/>
      <c r="V51" s="45"/>
      <c r="W51" s="53"/>
      <c r="X51" s="54"/>
    </row>
    <row r="52" spans="1:24" ht="144" customHeight="1" x14ac:dyDescent="0.25">
      <c r="A52" s="42" t="s">
        <v>75</v>
      </c>
      <c r="B52" s="43" t="s">
        <v>76</v>
      </c>
      <c r="C52" s="44" t="e">
        <f>VLOOKUP(Selección4,'[1]Listas desplegables'!G48:H53,2,FALSE)</f>
        <v>#N/A</v>
      </c>
      <c r="D52" s="42" t="s">
        <v>77</v>
      </c>
      <c r="E52" s="44" t="e">
        <f>VLOOKUP(D52,'[1]Listas desplegables'!$E$51:$G$65,3,FALSE)</f>
        <v>#N/A</v>
      </c>
      <c r="F52" s="44" t="e">
        <f>VLOOKUP(D52,'[1]Listas desplegables'!$E$51:$F$65,2,FALSE)</f>
        <v>#N/A</v>
      </c>
      <c r="G52" s="45"/>
      <c r="H52" s="45"/>
      <c r="I52" s="46"/>
      <c r="J52" s="47" t="s">
        <v>78</v>
      </c>
      <c r="K52" s="48" t="s">
        <v>79</v>
      </c>
      <c r="L52" s="49"/>
      <c r="M52" s="43" t="s">
        <v>80</v>
      </c>
      <c r="N52" s="43" t="s">
        <v>81</v>
      </c>
      <c r="O52" s="50" t="s">
        <v>82</v>
      </c>
      <c r="P52" s="51" t="e">
        <f>VLOOKUP(O52,'[1]Listas desplegables'!$A$51:$B$57,2,FALSE)</f>
        <v>#N/A</v>
      </c>
      <c r="Q52" s="50" t="s">
        <v>83</v>
      </c>
      <c r="R52" s="45" t="str">
        <f t="shared" si="0"/>
        <v>No aplica</v>
      </c>
      <c r="S52" s="52"/>
      <c r="T52" s="49" t="s">
        <v>84</v>
      </c>
      <c r="U52" s="50"/>
      <c r="V52" s="45"/>
      <c r="W52" s="53"/>
      <c r="X52" s="54"/>
    </row>
    <row r="53" spans="1:24" ht="144" customHeight="1" x14ac:dyDescent="0.25">
      <c r="A53" s="42" t="s">
        <v>75</v>
      </c>
      <c r="B53" s="43" t="s">
        <v>76</v>
      </c>
      <c r="C53" s="44" t="e">
        <f>VLOOKUP(Selección4,'[1]Listas desplegables'!G49:H54,2,FALSE)</f>
        <v>#N/A</v>
      </c>
      <c r="D53" s="42" t="s">
        <v>77</v>
      </c>
      <c r="E53" s="44" t="e">
        <f>VLOOKUP(D53,'[1]Listas desplegables'!$E$51:$G$65,3,FALSE)</f>
        <v>#N/A</v>
      </c>
      <c r="F53" s="44" t="e">
        <f>VLOOKUP(D53,'[1]Listas desplegables'!$E$51:$F$65,2,FALSE)</f>
        <v>#N/A</v>
      </c>
      <c r="G53" s="45"/>
      <c r="H53" s="45"/>
      <c r="I53" s="46"/>
      <c r="J53" s="47" t="s">
        <v>78</v>
      </c>
      <c r="K53" s="48" t="s">
        <v>79</v>
      </c>
      <c r="L53" s="49"/>
      <c r="M53" s="43" t="s">
        <v>80</v>
      </c>
      <c r="N53" s="43" t="s">
        <v>81</v>
      </c>
      <c r="O53" s="50" t="s">
        <v>82</v>
      </c>
      <c r="P53" s="51" t="e">
        <f>VLOOKUP(O53,'[1]Listas desplegables'!$A$51:$B$57,2,FALSE)</f>
        <v>#N/A</v>
      </c>
      <c r="Q53" s="50" t="s">
        <v>83</v>
      </c>
      <c r="R53" s="45" t="str">
        <f t="shared" si="0"/>
        <v>No aplica</v>
      </c>
      <c r="S53" s="52"/>
      <c r="T53" s="49" t="s">
        <v>84</v>
      </c>
      <c r="U53" s="50"/>
      <c r="V53" s="45"/>
      <c r="W53" s="53"/>
      <c r="X53" s="54"/>
    </row>
    <row r="54" spans="1:24" ht="144" customHeight="1" x14ac:dyDescent="0.25">
      <c r="A54" s="42" t="s">
        <v>75</v>
      </c>
      <c r="B54" s="43" t="s">
        <v>76</v>
      </c>
      <c r="C54" s="44" t="e">
        <f>VLOOKUP(Selección4,'[1]Listas desplegables'!G50:H55,2,FALSE)</f>
        <v>#N/A</v>
      </c>
      <c r="D54" s="42" t="s">
        <v>77</v>
      </c>
      <c r="E54" s="44" t="e">
        <f>VLOOKUP(D54,'[1]Listas desplegables'!$E$51:$G$65,3,FALSE)</f>
        <v>#N/A</v>
      </c>
      <c r="F54" s="44" t="e">
        <f>VLOOKUP(D54,'[1]Listas desplegables'!$E$51:$F$65,2,FALSE)</f>
        <v>#N/A</v>
      </c>
      <c r="G54" s="45"/>
      <c r="H54" s="45"/>
      <c r="I54" s="46"/>
      <c r="J54" s="47" t="s">
        <v>78</v>
      </c>
      <c r="K54" s="48" t="s">
        <v>79</v>
      </c>
      <c r="L54" s="49"/>
      <c r="M54" s="43" t="s">
        <v>80</v>
      </c>
      <c r="N54" s="43" t="s">
        <v>81</v>
      </c>
      <c r="O54" s="50" t="s">
        <v>82</v>
      </c>
      <c r="P54" s="51" t="e">
        <f>VLOOKUP(O54,'[1]Listas desplegables'!$A$51:$B$57,2,FALSE)</f>
        <v>#N/A</v>
      </c>
      <c r="Q54" s="50" t="s">
        <v>83</v>
      </c>
      <c r="R54" s="45" t="str">
        <f t="shared" si="0"/>
        <v>No aplica</v>
      </c>
      <c r="S54" s="52"/>
      <c r="T54" s="49" t="s">
        <v>84</v>
      </c>
      <c r="U54" s="50"/>
      <c r="V54" s="45"/>
      <c r="W54" s="53"/>
      <c r="X54" s="54"/>
    </row>
    <row r="55" spans="1:24" ht="144" customHeight="1" x14ac:dyDescent="0.25">
      <c r="A55" s="42" t="s">
        <v>75</v>
      </c>
      <c r="B55" s="43" t="s">
        <v>76</v>
      </c>
      <c r="C55" s="44" t="e">
        <f>VLOOKUP(Selección4,'[1]Listas desplegables'!G51:H56,2,FALSE)</f>
        <v>#N/A</v>
      </c>
      <c r="D55" s="42" t="s">
        <v>77</v>
      </c>
      <c r="E55" s="44" t="e">
        <f>VLOOKUP(D55,'[1]Listas desplegables'!$E$51:$G$65,3,FALSE)</f>
        <v>#N/A</v>
      </c>
      <c r="F55" s="44" t="e">
        <f>VLOOKUP(D55,'[1]Listas desplegables'!$E$51:$F$65,2,FALSE)</f>
        <v>#N/A</v>
      </c>
      <c r="G55" s="45"/>
      <c r="H55" s="45"/>
      <c r="I55" s="46"/>
      <c r="J55" s="47" t="s">
        <v>78</v>
      </c>
      <c r="K55" s="48" t="s">
        <v>79</v>
      </c>
      <c r="L55" s="49"/>
      <c r="M55" s="43" t="s">
        <v>80</v>
      </c>
      <c r="N55" s="43" t="s">
        <v>81</v>
      </c>
      <c r="O55" s="50" t="s">
        <v>82</v>
      </c>
      <c r="P55" s="51" t="e">
        <f>VLOOKUP(O55,'[1]Listas desplegables'!$A$51:$B$57,2,FALSE)</f>
        <v>#N/A</v>
      </c>
      <c r="Q55" s="50" t="s">
        <v>83</v>
      </c>
      <c r="R55" s="45" t="str">
        <f t="shared" si="0"/>
        <v>No aplica</v>
      </c>
      <c r="S55" s="52"/>
      <c r="T55" s="49" t="s">
        <v>84</v>
      </c>
      <c r="U55" s="50"/>
      <c r="V55" s="45"/>
      <c r="W55" s="53"/>
      <c r="X55" s="54"/>
    </row>
    <row r="56" spans="1:24" ht="144" customHeight="1" x14ac:dyDescent="0.25">
      <c r="A56" s="42" t="s">
        <v>75</v>
      </c>
      <c r="B56" s="43" t="s">
        <v>76</v>
      </c>
      <c r="C56" s="44" t="e">
        <f>VLOOKUP(Selección4,'[1]Listas desplegables'!G52:H57,2,FALSE)</f>
        <v>#N/A</v>
      </c>
      <c r="D56" s="42" t="s">
        <v>77</v>
      </c>
      <c r="E56" s="44" t="e">
        <f>VLOOKUP(D56,'[1]Listas desplegables'!$E$51:$G$65,3,FALSE)</f>
        <v>#N/A</v>
      </c>
      <c r="F56" s="44" t="e">
        <f>VLOOKUP(D56,'[1]Listas desplegables'!$E$51:$F$65,2,FALSE)</f>
        <v>#N/A</v>
      </c>
      <c r="G56" s="45"/>
      <c r="H56" s="45"/>
      <c r="I56" s="46"/>
      <c r="J56" s="47" t="s">
        <v>78</v>
      </c>
      <c r="K56" s="48" t="s">
        <v>79</v>
      </c>
      <c r="L56" s="49"/>
      <c r="M56" s="43" t="s">
        <v>80</v>
      </c>
      <c r="N56" s="43" t="s">
        <v>81</v>
      </c>
      <c r="O56" s="50" t="s">
        <v>82</v>
      </c>
      <c r="P56" s="51" t="e">
        <f>VLOOKUP(O56,'[1]Listas desplegables'!$A$51:$B$57,2,FALSE)</f>
        <v>#N/A</v>
      </c>
      <c r="Q56" s="50" t="s">
        <v>83</v>
      </c>
      <c r="R56" s="45" t="str">
        <f t="shared" si="0"/>
        <v>No aplica</v>
      </c>
      <c r="S56" s="52"/>
      <c r="T56" s="49" t="s">
        <v>84</v>
      </c>
      <c r="U56" s="50"/>
      <c r="V56" s="45"/>
      <c r="W56" s="53"/>
      <c r="X56" s="54"/>
    </row>
    <row r="57" spans="1:24" ht="144" customHeight="1" x14ac:dyDescent="0.25">
      <c r="A57" s="42" t="s">
        <v>75</v>
      </c>
      <c r="B57" s="43" t="s">
        <v>76</v>
      </c>
      <c r="C57" s="44" t="e">
        <f>VLOOKUP(Selección4,'[1]Listas desplegables'!G53:H58,2,FALSE)</f>
        <v>#N/A</v>
      </c>
      <c r="D57" s="42" t="s">
        <v>77</v>
      </c>
      <c r="E57" s="44" t="e">
        <f>VLOOKUP(D57,'[1]Listas desplegables'!$E$51:$G$65,3,FALSE)</f>
        <v>#N/A</v>
      </c>
      <c r="F57" s="44" t="e">
        <f>VLOOKUP(D57,'[1]Listas desplegables'!$E$51:$F$65,2,FALSE)</f>
        <v>#N/A</v>
      </c>
      <c r="G57" s="45"/>
      <c r="H57" s="45"/>
      <c r="I57" s="46"/>
      <c r="J57" s="47" t="s">
        <v>78</v>
      </c>
      <c r="K57" s="48" t="s">
        <v>79</v>
      </c>
      <c r="L57" s="49"/>
      <c r="M57" s="43" t="s">
        <v>80</v>
      </c>
      <c r="N57" s="43" t="s">
        <v>81</v>
      </c>
      <c r="O57" s="50" t="s">
        <v>82</v>
      </c>
      <c r="P57" s="51" t="e">
        <f>VLOOKUP(O57,'[1]Listas desplegables'!$A$51:$B$57,2,FALSE)</f>
        <v>#N/A</v>
      </c>
      <c r="Q57" s="50" t="s">
        <v>83</v>
      </c>
      <c r="R57" s="45" t="str">
        <f t="shared" si="0"/>
        <v>No aplica</v>
      </c>
      <c r="S57" s="52"/>
      <c r="T57" s="49" t="s">
        <v>84</v>
      </c>
      <c r="U57" s="50"/>
      <c r="V57" s="45"/>
      <c r="W57" s="53"/>
      <c r="X57" s="54"/>
    </row>
    <row r="58" spans="1:24" ht="144" customHeight="1" x14ac:dyDescent="0.25">
      <c r="A58" s="42" t="s">
        <v>75</v>
      </c>
      <c r="B58" s="43" t="s">
        <v>76</v>
      </c>
      <c r="C58" s="44" t="e">
        <f>VLOOKUP(Selección4,'[1]Listas desplegables'!G54:H59,2,FALSE)</f>
        <v>#N/A</v>
      </c>
      <c r="D58" s="42" t="s">
        <v>77</v>
      </c>
      <c r="E58" s="44" t="e">
        <f>VLOOKUP(D58,'[1]Listas desplegables'!$E$51:$G$65,3,FALSE)</f>
        <v>#N/A</v>
      </c>
      <c r="F58" s="44" t="e">
        <f>VLOOKUP(D58,'[1]Listas desplegables'!$E$51:$F$65,2,FALSE)</f>
        <v>#N/A</v>
      </c>
      <c r="G58" s="45"/>
      <c r="H58" s="45"/>
      <c r="I58" s="46"/>
      <c r="J58" s="47" t="s">
        <v>78</v>
      </c>
      <c r="K58" s="48" t="s">
        <v>79</v>
      </c>
      <c r="L58" s="49"/>
      <c r="M58" s="43" t="s">
        <v>80</v>
      </c>
      <c r="N58" s="43" t="s">
        <v>81</v>
      </c>
      <c r="O58" s="50" t="s">
        <v>82</v>
      </c>
      <c r="P58" s="51" t="e">
        <f>VLOOKUP(O58,'[1]Listas desplegables'!$A$51:$B$57,2,FALSE)</f>
        <v>#N/A</v>
      </c>
      <c r="Q58" s="50" t="s">
        <v>83</v>
      </c>
      <c r="R58" s="45" t="str">
        <f t="shared" si="0"/>
        <v>No aplica</v>
      </c>
      <c r="S58" s="52"/>
      <c r="T58" s="49" t="s">
        <v>84</v>
      </c>
      <c r="U58" s="50"/>
      <c r="V58" s="45"/>
      <c r="W58" s="53"/>
      <c r="X58" s="54"/>
    </row>
    <row r="59" spans="1:24" ht="144" customHeight="1" x14ac:dyDescent="0.25">
      <c r="A59" s="42" t="s">
        <v>75</v>
      </c>
      <c r="B59" s="43" t="s">
        <v>76</v>
      </c>
      <c r="C59" s="44" t="e">
        <f>VLOOKUP(Selección4,'[1]Listas desplegables'!G55:H60,2,FALSE)</f>
        <v>#N/A</v>
      </c>
      <c r="D59" s="42" t="s">
        <v>77</v>
      </c>
      <c r="E59" s="44" t="e">
        <f>VLOOKUP(D59,'[1]Listas desplegables'!$E$51:$G$65,3,FALSE)</f>
        <v>#N/A</v>
      </c>
      <c r="F59" s="44" t="e">
        <f>VLOOKUP(D59,'[1]Listas desplegables'!$E$51:$F$65,2,FALSE)</f>
        <v>#N/A</v>
      </c>
      <c r="G59" s="45"/>
      <c r="H59" s="45"/>
      <c r="I59" s="46"/>
      <c r="J59" s="47" t="s">
        <v>78</v>
      </c>
      <c r="K59" s="48" t="s">
        <v>79</v>
      </c>
      <c r="L59" s="49"/>
      <c r="M59" s="43" t="s">
        <v>80</v>
      </c>
      <c r="N59" s="43" t="s">
        <v>81</v>
      </c>
      <c r="O59" s="50" t="s">
        <v>82</v>
      </c>
      <c r="P59" s="51" t="e">
        <f>VLOOKUP(O59,'[1]Listas desplegables'!$A$51:$B$57,2,FALSE)</f>
        <v>#N/A</v>
      </c>
      <c r="Q59" s="50" t="s">
        <v>83</v>
      </c>
      <c r="R59" s="45" t="str">
        <f t="shared" si="0"/>
        <v>No aplica</v>
      </c>
      <c r="S59" s="52"/>
      <c r="T59" s="49" t="s">
        <v>84</v>
      </c>
      <c r="U59" s="50"/>
      <c r="V59" s="45"/>
      <c r="W59" s="53"/>
      <c r="X59" s="54"/>
    </row>
    <row r="60" spans="1:24" ht="144" customHeight="1" x14ac:dyDescent="0.25">
      <c r="A60" s="42" t="s">
        <v>75</v>
      </c>
      <c r="B60" s="43" t="s">
        <v>76</v>
      </c>
      <c r="C60" s="44" t="e">
        <f>VLOOKUP(Selección4,'[1]Listas desplegables'!G56:H61,2,FALSE)</f>
        <v>#N/A</v>
      </c>
      <c r="D60" s="42" t="s">
        <v>77</v>
      </c>
      <c r="E60" s="44" t="e">
        <f>VLOOKUP(D60,'[1]Listas desplegables'!$E$51:$G$65,3,FALSE)</f>
        <v>#N/A</v>
      </c>
      <c r="F60" s="44" t="e">
        <f>VLOOKUP(D60,'[1]Listas desplegables'!$E$51:$F$65,2,FALSE)</f>
        <v>#N/A</v>
      </c>
      <c r="G60" s="45"/>
      <c r="H60" s="45"/>
      <c r="I60" s="46"/>
      <c r="J60" s="47" t="s">
        <v>78</v>
      </c>
      <c r="K60" s="48" t="s">
        <v>79</v>
      </c>
      <c r="L60" s="49"/>
      <c r="M60" s="43" t="s">
        <v>80</v>
      </c>
      <c r="N60" s="43" t="s">
        <v>81</v>
      </c>
      <c r="O60" s="50" t="s">
        <v>82</v>
      </c>
      <c r="P60" s="51" t="e">
        <f>VLOOKUP(O60,'[1]Listas desplegables'!$A$51:$B$57,2,FALSE)</f>
        <v>#N/A</v>
      </c>
      <c r="Q60" s="50" t="s">
        <v>83</v>
      </c>
      <c r="R60" s="45" t="str">
        <f t="shared" si="0"/>
        <v>No aplica</v>
      </c>
      <c r="S60" s="52"/>
      <c r="T60" s="49" t="s">
        <v>84</v>
      </c>
      <c r="U60" s="50"/>
      <c r="V60" s="45"/>
      <c r="W60" s="53"/>
      <c r="X60" s="54"/>
    </row>
    <row r="61" spans="1:24" ht="144" customHeight="1" x14ac:dyDescent="0.25">
      <c r="A61" s="42" t="s">
        <v>75</v>
      </c>
      <c r="B61" s="43" t="s">
        <v>76</v>
      </c>
      <c r="C61" s="44" t="e">
        <f>VLOOKUP(Selección4,'[1]Listas desplegables'!G57:H62,2,FALSE)</f>
        <v>#N/A</v>
      </c>
      <c r="D61" s="42" t="s">
        <v>77</v>
      </c>
      <c r="E61" s="44" t="e">
        <f>VLOOKUP(D61,'[1]Listas desplegables'!$E$51:$G$65,3,FALSE)</f>
        <v>#N/A</v>
      </c>
      <c r="F61" s="44" t="e">
        <f>VLOOKUP(D61,'[1]Listas desplegables'!$E$51:$F$65,2,FALSE)</f>
        <v>#N/A</v>
      </c>
      <c r="G61" s="45"/>
      <c r="H61" s="45"/>
      <c r="I61" s="46"/>
      <c r="J61" s="47" t="s">
        <v>78</v>
      </c>
      <c r="K61" s="48" t="s">
        <v>79</v>
      </c>
      <c r="L61" s="49"/>
      <c r="M61" s="43" t="s">
        <v>80</v>
      </c>
      <c r="N61" s="43" t="s">
        <v>81</v>
      </c>
      <c r="O61" s="50" t="s">
        <v>82</v>
      </c>
      <c r="P61" s="51" t="e">
        <f>VLOOKUP(O61,'[1]Listas desplegables'!$A$51:$B$57,2,FALSE)</f>
        <v>#N/A</v>
      </c>
      <c r="Q61" s="50" t="s">
        <v>83</v>
      </c>
      <c r="R61" s="45" t="str">
        <f t="shared" si="0"/>
        <v>No aplica</v>
      </c>
      <c r="S61" s="52"/>
      <c r="T61" s="49" t="s">
        <v>84</v>
      </c>
      <c r="U61" s="50"/>
      <c r="V61" s="45"/>
      <c r="W61" s="53"/>
      <c r="X61" s="54"/>
    </row>
    <row r="62" spans="1:24" ht="144" customHeight="1" x14ac:dyDescent="0.25">
      <c r="A62" s="42" t="s">
        <v>75</v>
      </c>
      <c r="B62" s="43" t="s">
        <v>76</v>
      </c>
      <c r="C62" s="44" t="e">
        <f>VLOOKUP(Selección4,'[1]Listas desplegables'!G58:H63,2,FALSE)</f>
        <v>#N/A</v>
      </c>
      <c r="D62" s="42" t="s">
        <v>77</v>
      </c>
      <c r="E62" s="44" t="e">
        <f>VLOOKUP(D62,'[1]Listas desplegables'!$E$51:$G$65,3,FALSE)</f>
        <v>#N/A</v>
      </c>
      <c r="F62" s="44" t="e">
        <f>VLOOKUP(D62,'[1]Listas desplegables'!$E$51:$F$65,2,FALSE)</f>
        <v>#N/A</v>
      </c>
      <c r="G62" s="45"/>
      <c r="H62" s="45"/>
      <c r="I62" s="46"/>
      <c r="J62" s="47" t="s">
        <v>78</v>
      </c>
      <c r="K62" s="48" t="s">
        <v>79</v>
      </c>
      <c r="L62" s="49"/>
      <c r="M62" s="43" t="s">
        <v>80</v>
      </c>
      <c r="N62" s="43" t="s">
        <v>81</v>
      </c>
      <c r="O62" s="50" t="s">
        <v>82</v>
      </c>
      <c r="P62" s="51" t="e">
        <f>VLOOKUP(O62,'[1]Listas desplegables'!$A$51:$B$57,2,FALSE)</f>
        <v>#N/A</v>
      </c>
      <c r="Q62" s="50" t="s">
        <v>83</v>
      </c>
      <c r="R62" s="45" t="str">
        <f t="shared" si="0"/>
        <v>No aplica</v>
      </c>
      <c r="S62" s="52"/>
      <c r="T62" s="49" t="s">
        <v>84</v>
      </c>
      <c r="U62" s="50"/>
      <c r="V62" s="45"/>
      <c r="W62" s="53"/>
      <c r="X62" s="54"/>
    </row>
    <row r="63" spans="1:24" ht="144" customHeight="1" x14ac:dyDescent="0.25">
      <c r="A63" s="42" t="s">
        <v>75</v>
      </c>
      <c r="B63" s="43" t="s">
        <v>76</v>
      </c>
      <c r="C63" s="44" t="e">
        <f>VLOOKUP(Selección4,'[1]Listas desplegables'!G59:H64,2,FALSE)</f>
        <v>#N/A</v>
      </c>
      <c r="D63" s="42" t="s">
        <v>77</v>
      </c>
      <c r="E63" s="44" t="e">
        <f>VLOOKUP(D63,'[1]Listas desplegables'!$E$51:$G$65,3,FALSE)</f>
        <v>#N/A</v>
      </c>
      <c r="F63" s="44" t="e">
        <f>VLOOKUP(D63,'[1]Listas desplegables'!$E$51:$F$65,2,FALSE)</f>
        <v>#N/A</v>
      </c>
      <c r="G63" s="45"/>
      <c r="H63" s="45"/>
      <c r="I63" s="46"/>
      <c r="J63" s="47" t="s">
        <v>78</v>
      </c>
      <c r="K63" s="48" t="s">
        <v>79</v>
      </c>
      <c r="L63" s="49"/>
      <c r="M63" s="43" t="s">
        <v>80</v>
      </c>
      <c r="N63" s="43" t="s">
        <v>81</v>
      </c>
      <c r="O63" s="50" t="s">
        <v>82</v>
      </c>
      <c r="P63" s="51" t="e">
        <f>VLOOKUP(O63,'[1]Listas desplegables'!$A$51:$B$57,2,FALSE)</f>
        <v>#N/A</v>
      </c>
      <c r="Q63" s="50" t="s">
        <v>83</v>
      </c>
      <c r="R63" s="45" t="str">
        <f t="shared" si="0"/>
        <v>No aplica</v>
      </c>
      <c r="S63" s="52"/>
      <c r="T63" s="49" t="s">
        <v>84</v>
      </c>
      <c r="U63" s="50"/>
      <c r="V63" s="45"/>
      <c r="W63" s="53"/>
      <c r="X63" s="54"/>
    </row>
    <row r="64" spans="1:24" ht="144" customHeight="1" x14ac:dyDescent="0.25">
      <c r="A64" s="42" t="s">
        <v>75</v>
      </c>
      <c r="B64" s="43" t="s">
        <v>76</v>
      </c>
      <c r="C64" s="44" t="e">
        <f>VLOOKUP(Selección4,'[1]Listas desplegables'!G60:H65,2,FALSE)</f>
        <v>#N/A</v>
      </c>
      <c r="D64" s="42" t="s">
        <v>77</v>
      </c>
      <c r="E64" s="44" t="e">
        <f>VLOOKUP(D64,'[1]Listas desplegables'!$E$51:$G$65,3,FALSE)</f>
        <v>#N/A</v>
      </c>
      <c r="F64" s="44" t="e">
        <f>VLOOKUP(D64,'[1]Listas desplegables'!$E$51:$F$65,2,FALSE)</f>
        <v>#N/A</v>
      </c>
      <c r="G64" s="45"/>
      <c r="H64" s="45"/>
      <c r="I64" s="46"/>
      <c r="J64" s="47" t="s">
        <v>78</v>
      </c>
      <c r="K64" s="48" t="s">
        <v>79</v>
      </c>
      <c r="L64" s="49"/>
      <c r="M64" s="43" t="s">
        <v>80</v>
      </c>
      <c r="N64" s="43" t="s">
        <v>81</v>
      </c>
      <c r="O64" s="50" t="s">
        <v>82</v>
      </c>
      <c r="P64" s="51" t="e">
        <f>VLOOKUP(O64,'[1]Listas desplegables'!$A$51:$B$57,2,FALSE)</f>
        <v>#N/A</v>
      </c>
      <c r="Q64" s="50" t="s">
        <v>83</v>
      </c>
      <c r="R64" s="45" t="str">
        <f t="shared" si="0"/>
        <v>No aplica</v>
      </c>
      <c r="S64" s="52"/>
      <c r="T64" s="49" t="s">
        <v>84</v>
      </c>
      <c r="U64" s="50"/>
      <c r="V64" s="45"/>
      <c r="W64" s="53"/>
      <c r="X64" s="54"/>
    </row>
    <row r="65" spans="1:24" ht="144" customHeight="1" x14ac:dyDescent="0.25">
      <c r="A65" s="42" t="s">
        <v>75</v>
      </c>
      <c r="B65" s="43" t="s">
        <v>76</v>
      </c>
      <c r="C65" s="44" t="e">
        <f>VLOOKUP(Selección4,'[1]Listas desplegables'!G61:H66,2,FALSE)</f>
        <v>#N/A</v>
      </c>
      <c r="D65" s="42" t="s">
        <v>77</v>
      </c>
      <c r="E65" s="44" t="e">
        <f>VLOOKUP(D65,'[1]Listas desplegables'!$E$51:$G$65,3,FALSE)</f>
        <v>#N/A</v>
      </c>
      <c r="F65" s="44" t="e">
        <f>VLOOKUP(D65,'[1]Listas desplegables'!$E$51:$F$65,2,FALSE)</f>
        <v>#N/A</v>
      </c>
      <c r="G65" s="45"/>
      <c r="H65" s="45"/>
      <c r="I65" s="46"/>
      <c r="J65" s="47" t="s">
        <v>78</v>
      </c>
      <c r="K65" s="48" t="s">
        <v>79</v>
      </c>
      <c r="L65" s="49"/>
      <c r="M65" s="43" t="s">
        <v>80</v>
      </c>
      <c r="N65" s="43" t="s">
        <v>81</v>
      </c>
      <c r="O65" s="50" t="s">
        <v>82</v>
      </c>
      <c r="P65" s="51" t="e">
        <f>VLOOKUP(O65,'[1]Listas desplegables'!$A$51:$B$57,2,FALSE)</f>
        <v>#N/A</v>
      </c>
      <c r="Q65" s="50" t="s">
        <v>83</v>
      </c>
      <c r="R65" s="45" t="str">
        <f t="shared" si="0"/>
        <v>No aplica</v>
      </c>
      <c r="S65" s="52"/>
      <c r="T65" s="49" t="s">
        <v>84</v>
      </c>
      <c r="U65" s="50"/>
      <c r="V65" s="45"/>
      <c r="W65" s="53"/>
      <c r="X65" s="54"/>
    </row>
    <row r="66" spans="1:24" ht="144" customHeight="1" x14ac:dyDescent="0.25">
      <c r="A66" s="42" t="s">
        <v>75</v>
      </c>
      <c r="B66" s="43" t="s">
        <v>76</v>
      </c>
      <c r="C66" s="44" t="e">
        <f>VLOOKUP(Selección4,'[1]Listas desplegables'!G62:H67,2,FALSE)</f>
        <v>#N/A</v>
      </c>
      <c r="D66" s="42" t="s">
        <v>77</v>
      </c>
      <c r="E66" s="44" t="e">
        <f>VLOOKUP(D66,'[1]Listas desplegables'!$E$51:$G$65,3,FALSE)</f>
        <v>#N/A</v>
      </c>
      <c r="F66" s="44" t="e">
        <f>VLOOKUP(D66,'[1]Listas desplegables'!$E$51:$F$65,2,FALSE)</f>
        <v>#N/A</v>
      </c>
      <c r="G66" s="45"/>
      <c r="H66" s="45"/>
      <c r="I66" s="46"/>
      <c r="J66" s="47" t="s">
        <v>78</v>
      </c>
      <c r="K66" s="48" t="s">
        <v>79</v>
      </c>
      <c r="L66" s="49"/>
      <c r="M66" s="43" t="s">
        <v>80</v>
      </c>
      <c r="N66" s="43" t="s">
        <v>81</v>
      </c>
      <c r="O66" s="50" t="s">
        <v>82</v>
      </c>
      <c r="P66" s="51" t="e">
        <f>VLOOKUP(O66,'[1]Listas desplegables'!$A$51:$B$57,2,FALSE)</f>
        <v>#N/A</v>
      </c>
      <c r="Q66" s="50" t="s">
        <v>83</v>
      </c>
      <c r="R66" s="45" t="str">
        <f t="shared" si="0"/>
        <v>No aplica</v>
      </c>
      <c r="S66" s="52"/>
      <c r="T66" s="49" t="s">
        <v>84</v>
      </c>
      <c r="U66" s="50"/>
      <c r="V66" s="45"/>
      <c r="W66" s="53"/>
      <c r="X66" s="54"/>
    </row>
    <row r="67" spans="1:24" ht="144" customHeight="1" x14ac:dyDescent="0.25">
      <c r="A67" s="42" t="s">
        <v>75</v>
      </c>
      <c r="B67" s="43" t="s">
        <v>76</v>
      </c>
      <c r="C67" s="44" t="e">
        <f>VLOOKUP(Selección4,'[1]Listas desplegables'!G63:H68,2,FALSE)</f>
        <v>#N/A</v>
      </c>
      <c r="D67" s="42" t="s">
        <v>77</v>
      </c>
      <c r="E67" s="44" t="e">
        <f>VLOOKUP(D67,'[1]Listas desplegables'!$E$51:$G$65,3,FALSE)</f>
        <v>#N/A</v>
      </c>
      <c r="F67" s="44" t="e">
        <f>VLOOKUP(D67,'[1]Listas desplegables'!$E$51:$F$65,2,FALSE)</f>
        <v>#N/A</v>
      </c>
      <c r="G67" s="45"/>
      <c r="H67" s="45"/>
      <c r="I67" s="46"/>
      <c r="J67" s="47" t="s">
        <v>78</v>
      </c>
      <c r="K67" s="48" t="s">
        <v>79</v>
      </c>
      <c r="L67" s="49"/>
      <c r="M67" s="43" t="s">
        <v>80</v>
      </c>
      <c r="N67" s="43" t="s">
        <v>81</v>
      </c>
      <c r="O67" s="50" t="s">
        <v>82</v>
      </c>
      <c r="P67" s="51" t="e">
        <f>VLOOKUP(O67,'[1]Listas desplegables'!$A$51:$B$57,2,FALSE)</f>
        <v>#N/A</v>
      </c>
      <c r="Q67" s="50" t="s">
        <v>83</v>
      </c>
      <c r="R67" s="45" t="str">
        <f t="shared" si="0"/>
        <v>No aplica</v>
      </c>
      <c r="S67" s="52"/>
      <c r="T67" s="49" t="s">
        <v>84</v>
      </c>
      <c r="U67" s="50"/>
      <c r="V67" s="45"/>
      <c r="W67" s="53"/>
      <c r="X67" s="54"/>
    </row>
    <row r="68" spans="1:24" ht="144" customHeight="1" x14ac:dyDescent="0.25">
      <c r="A68" s="42" t="s">
        <v>75</v>
      </c>
      <c r="B68" s="43" t="s">
        <v>76</v>
      </c>
      <c r="C68" s="44" t="e">
        <f>VLOOKUP(Selección4,'[1]Listas desplegables'!G64:H69,2,FALSE)</f>
        <v>#N/A</v>
      </c>
      <c r="D68" s="42" t="s">
        <v>77</v>
      </c>
      <c r="E68" s="44" t="e">
        <f>VLOOKUP(D68,'[1]Listas desplegables'!$E$51:$G$65,3,FALSE)</f>
        <v>#N/A</v>
      </c>
      <c r="F68" s="44" t="e">
        <f>VLOOKUP(D68,'[1]Listas desplegables'!$E$51:$F$65,2,FALSE)</f>
        <v>#N/A</v>
      </c>
      <c r="G68" s="45"/>
      <c r="H68" s="45"/>
      <c r="I68" s="46"/>
      <c r="J68" s="47" t="s">
        <v>78</v>
      </c>
      <c r="K68" s="48" t="s">
        <v>79</v>
      </c>
      <c r="L68" s="49"/>
      <c r="M68" s="43" t="s">
        <v>80</v>
      </c>
      <c r="N68" s="43" t="s">
        <v>81</v>
      </c>
      <c r="O68" s="50" t="s">
        <v>82</v>
      </c>
      <c r="P68" s="51" t="e">
        <f>VLOOKUP(O68,'[1]Listas desplegables'!$A$51:$B$57,2,FALSE)</f>
        <v>#N/A</v>
      </c>
      <c r="Q68" s="50" t="s">
        <v>83</v>
      </c>
      <c r="R68" s="45" t="str">
        <f t="shared" si="0"/>
        <v>No aplica</v>
      </c>
      <c r="S68" s="52"/>
      <c r="T68" s="49" t="s">
        <v>84</v>
      </c>
      <c r="U68" s="50"/>
      <c r="V68" s="45"/>
      <c r="W68" s="53"/>
      <c r="X68" s="54"/>
    </row>
    <row r="69" spans="1:24" ht="144" customHeight="1" x14ac:dyDescent="0.25">
      <c r="A69" s="42" t="s">
        <v>75</v>
      </c>
      <c r="B69" s="43" t="s">
        <v>76</v>
      </c>
      <c r="C69" s="44" t="e">
        <f>VLOOKUP(Selección4,'[1]Listas desplegables'!G65:H70,2,FALSE)</f>
        <v>#N/A</v>
      </c>
      <c r="D69" s="42" t="s">
        <v>77</v>
      </c>
      <c r="E69" s="44" t="e">
        <f>VLOOKUP(D69,'[1]Listas desplegables'!$E$51:$G$65,3,FALSE)</f>
        <v>#N/A</v>
      </c>
      <c r="F69" s="44" t="e">
        <f>VLOOKUP(D69,'[1]Listas desplegables'!$E$51:$F$65,2,FALSE)</f>
        <v>#N/A</v>
      </c>
      <c r="G69" s="45"/>
      <c r="H69" s="45"/>
      <c r="I69" s="46"/>
      <c r="J69" s="47" t="s">
        <v>78</v>
      </c>
      <c r="K69" s="48" t="s">
        <v>79</v>
      </c>
      <c r="L69" s="49"/>
      <c r="M69" s="43" t="s">
        <v>80</v>
      </c>
      <c r="N69" s="43" t="s">
        <v>81</v>
      </c>
      <c r="O69" s="50" t="s">
        <v>82</v>
      </c>
      <c r="P69" s="51" t="e">
        <f>VLOOKUP(O69,'[1]Listas desplegables'!$A$51:$B$57,2,FALSE)</f>
        <v>#N/A</v>
      </c>
      <c r="Q69" s="50" t="s">
        <v>83</v>
      </c>
      <c r="R69" s="45" t="str">
        <f t="shared" si="0"/>
        <v>No aplica</v>
      </c>
      <c r="S69" s="52"/>
      <c r="T69" s="49" t="s">
        <v>84</v>
      </c>
      <c r="U69" s="50"/>
      <c r="V69" s="45"/>
      <c r="W69" s="53"/>
      <c r="X69" s="54"/>
    </row>
    <row r="70" spans="1:24" ht="144" customHeight="1" x14ac:dyDescent="0.25">
      <c r="A70" s="42" t="s">
        <v>75</v>
      </c>
      <c r="B70" s="43" t="s">
        <v>76</v>
      </c>
      <c r="C70" s="44" t="e">
        <f>VLOOKUP(Selección4,'[1]Listas desplegables'!G66:H71,2,FALSE)</f>
        <v>#N/A</v>
      </c>
      <c r="D70" s="42" t="s">
        <v>77</v>
      </c>
      <c r="E70" s="44" t="e">
        <f>VLOOKUP(D70,'[1]Listas desplegables'!$E$51:$G$65,3,FALSE)</f>
        <v>#N/A</v>
      </c>
      <c r="F70" s="44" t="e">
        <f>VLOOKUP(D70,'[1]Listas desplegables'!$E$51:$F$65,2,FALSE)</f>
        <v>#N/A</v>
      </c>
      <c r="G70" s="45"/>
      <c r="H70" s="45"/>
      <c r="I70" s="46"/>
      <c r="J70" s="47" t="s">
        <v>78</v>
      </c>
      <c r="K70" s="48" t="s">
        <v>79</v>
      </c>
      <c r="L70" s="49"/>
      <c r="M70" s="43" t="s">
        <v>80</v>
      </c>
      <c r="N70" s="43" t="s">
        <v>81</v>
      </c>
      <c r="O70" s="50" t="s">
        <v>82</v>
      </c>
      <c r="P70" s="51" t="e">
        <f>VLOOKUP(O70,'[1]Listas desplegables'!$A$51:$B$57,2,FALSE)</f>
        <v>#N/A</v>
      </c>
      <c r="Q70" s="50" t="s">
        <v>83</v>
      </c>
      <c r="R70" s="45" t="str">
        <f t="shared" si="0"/>
        <v>No aplica</v>
      </c>
      <c r="S70" s="52"/>
      <c r="T70" s="49" t="s">
        <v>84</v>
      </c>
      <c r="U70" s="50"/>
      <c r="V70" s="45"/>
      <c r="W70" s="53"/>
      <c r="X70" s="54"/>
    </row>
    <row r="71" spans="1:24" ht="144" customHeight="1" x14ac:dyDescent="0.25">
      <c r="A71" s="42" t="s">
        <v>75</v>
      </c>
      <c r="B71" s="43" t="s">
        <v>76</v>
      </c>
      <c r="C71" s="44" t="e">
        <f>VLOOKUP(Selección4,'[1]Listas desplegables'!G67:H72,2,FALSE)</f>
        <v>#N/A</v>
      </c>
      <c r="D71" s="42" t="s">
        <v>77</v>
      </c>
      <c r="E71" s="44" t="e">
        <f>VLOOKUP(D71,'[1]Listas desplegables'!$E$51:$G$65,3,FALSE)</f>
        <v>#N/A</v>
      </c>
      <c r="F71" s="44" t="e">
        <f>VLOOKUP(D71,'[1]Listas desplegables'!$E$51:$F$65,2,FALSE)</f>
        <v>#N/A</v>
      </c>
      <c r="G71" s="45"/>
      <c r="H71" s="45"/>
      <c r="I71" s="46"/>
      <c r="J71" s="47" t="s">
        <v>78</v>
      </c>
      <c r="K71" s="48" t="s">
        <v>79</v>
      </c>
      <c r="L71" s="49"/>
      <c r="M71" s="43" t="s">
        <v>80</v>
      </c>
      <c r="N71" s="43" t="s">
        <v>81</v>
      </c>
      <c r="O71" s="50" t="s">
        <v>82</v>
      </c>
      <c r="P71" s="51" t="e">
        <f>VLOOKUP(O71,'[1]Listas desplegables'!$A$51:$B$57,2,FALSE)</f>
        <v>#N/A</v>
      </c>
      <c r="Q71" s="50" t="s">
        <v>83</v>
      </c>
      <c r="R71" s="45" t="str">
        <f t="shared" si="0"/>
        <v>No aplica</v>
      </c>
      <c r="S71" s="52"/>
      <c r="T71" s="49" t="s">
        <v>84</v>
      </c>
      <c r="U71" s="50"/>
      <c r="V71" s="45"/>
      <c r="W71" s="53"/>
      <c r="X71" s="54"/>
    </row>
    <row r="72" spans="1:24" ht="144" customHeight="1" x14ac:dyDescent="0.25">
      <c r="A72" s="42" t="s">
        <v>75</v>
      </c>
      <c r="B72" s="43" t="s">
        <v>76</v>
      </c>
      <c r="C72" s="44" t="e">
        <f>VLOOKUP(Selección4,'[1]Listas desplegables'!G68:H73,2,FALSE)</f>
        <v>#N/A</v>
      </c>
      <c r="D72" s="42" t="s">
        <v>77</v>
      </c>
      <c r="E72" s="44" t="e">
        <f>VLOOKUP(D72,'[1]Listas desplegables'!$E$51:$G$65,3,FALSE)</f>
        <v>#N/A</v>
      </c>
      <c r="F72" s="44" t="e">
        <f>VLOOKUP(D72,'[1]Listas desplegables'!$E$51:$F$65,2,FALSE)</f>
        <v>#N/A</v>
      </c>
      <c r="G72" s="45"/>
      <c r="H72" s="45"/>
      <c r="I72" s="46"/>
      <c r="J72" s="47" t="s">
        <v>78</v>
      </c>
      <c r="K72" s="48" t="s">
        <v>79</v>
      </c>
      <c r="L72" s="49"/>
      <c r="M72" s="43" t="s">
        <v>80</v>
      </c>
      <c r="N72" s="43" t="s">
        <v>81</v>
      </c>
      <c r="O72" s="50" t="s">
        <v>82</v>
      </c>
      <c r="P72" s="51" t="e">
        <f>VLOOKUP(O72,'[1]Listas desplegables'!$A$51:$B$57,2,FALSE)</f>
        <v>#N/A</v>
      </c>
      <c r="Q72" s="50" t="s">
        <v>83</v>
      </c>
      <c r="R72" s="45" t="str">
        <f t="shared" si="0"/>
        <v>No aplica</v>
      </c>
      <c r="S72" s="52"/>
      <c r="T72" s="49" t="s">
        <v>84</v>
      </c>
      <c r="U72" s="50"/>
      <c r="V72" s="45"/>
      <c r="W72" s="53"/>
      <c r="X72" s="54"/>
    </row>
    <row r="73" spans="1:24" ht="144" customHeight="1" x14ac:dyDescent="0.25">
      <c r="A73" s="42" t="s">
        <v>75</v>
      </c>
      <c r="B73" s="43" t="s">
        <v>76</v>
      </c>
      <c r="C73" s="44" t="e">
        <f>VLOOKUP(Selección4,'[1]Listas desplegables'!G69:H74,2,FALSE)</f>
        <v>#N/A</v>
      </c>
      <c r="D73" s="42" t="s">
        <v>77</v>
      </c>
      <c r="E73" s="44" t="e">
        <f>VLOOKUP(D73,'[1]Listas desplegables'!$E$51:$G$65,3,FALSE)</f>
        <v>#N/A</v>
      </c>
      <c r="F73" s="44" t="e">
        <f>VLOOKUP(D73,'[1]Listas desplegables'!$E$51:$F$65,2,FALSE)</f>
        <v>#N/A</v>
      </c>
      <c r="G73" s="45"/>
      <c r="H73" s="45"/>
      <c r="I73" s="46"/>
      <c r="J73" s="47" t="s">
        <v>78</v>
      </c>
      <c r="K73" s="48" t="s">
        <v>79</v>
      </c>
      <c r="L73" s="49"/>
      <c r="M73" s="43" t="s">
        <v>80</v>
      </c>
      <c r="N73" s="43" t="s">
        <v>81</v>
      </c>
      <c r="O73" s="50" t="s">
        <v>82</v>
      </c>
      <c r="P73" s="51" t="e">
        <f>VLOOKUP(O73,'[1]Listas desplegables'!$A$51:$B$57,2,FALSE)</f>
        <v>#N/A</v>
      </c>
      <c r="Q73" s="50" t="s">
        <v>83</v>
      </c>
      <c r="R73" s="45" t="str">
        <f t="shared" ref="R73:R74" si="1">IF(Q73="No aplica","Contratista","No aplica")</f>
        <v>No aplica</v>
      </c>
      <c r="S73" s="52"/>
      <c r="T73" s="49" t="s">
        <v>84</v>
      </c>
      <c r="U73" s="50"/>
      <c r="V73" s="45"/>
      <c r="W73" s="53"/>
      <c r="X73" s="54"/>
    </row>
    <row r="74" spans="1:24" ht="144" customHeight="1" x14ac:dyDescent="0.25">
      <c r="A74" s="42" t="s">
        <v>75</v>
      </c>
      <c r="B74" s="43" t="s">
        <v>76</v>
      </c>
      <c r="C74" s="44" t="e">
        <f>VLOOKUP(Selección4,'[1]Listas desplegables'!G70:H75,2,FALSE)</f>
        <v>#N/A</v>
      </c>
      <c r="D74" s="42" t="s">
        <v>77</v>
      </c>
      <c r="E74" s="44" t="e">
        <f>VLOOKUP(D74,'[1]Listas desplegables'!$E$51:$G$65,3,FALSE)</f>
        <v>#N/A</v>
      </c>
      <c r="F74" s="44" t="e">
        <f>VLOOKUP(D74,'[1]Listas desplegables'!$E$51:$F$65,2,FALSE)</f>
        <v>#N/A</v>
      </c>
      <c r="G74" s="45"/>
      <c r="H74" s="45"/>
      <c r="I74" s="46"/>
      <c r="J74" s="47" t="s">
        <v>78</v>
      </c>
      <c r="K74" s="48" t="s">
        <v>79</v>
      </c>
      <c r="L74" s="49"/>
      <c r="M74" s="43" t="s">
        <v>80</v>
      </c>
      <c r="N74" s="43" t="s">
        <v>81</v>
      </c>
      <c r="O74" s="50" t="s">
        <v>82</v>
      </c>
      <c r="P74" s="51" t="e">
        <f>VLOOKUP(O74,'[1]Listas desplegables'!$A$51:$B$57,2,FALSE)</f>
        <v>#N/A</v>
      </c>
      <c r="Q74" s="50" t="s">
        <v>83</v>
      </c>
      <c r="R74" s="45" t="str">
        <f t="shared" si="1"/>
        <v>No aplica</v>
      </c>
      <c r="S74" s="52"/>
      <c r="T74" s="49" t="s">
        <v>84</v>
      </c>
      <c r="U74" s="50"/>
      <c r="V74" s="45"/>
      <c r="W74" s="53"/>
      <c r="X74" s="54"/>
    </row>
  </sheetData>
  <mergeCells count="10">
    <mergeCell ref="T7:V7"/>
    <mergeCell ref="L9:L12"/>
    <mergeCell ref="W9:W12"/>
    <mergeCell ref="D2:N3"/>
    <mergeCell ref="A6:C6"/>
    <mergeCell ref="A7:A8"/>
    <mergeCell ref="B7:C7"/>
    <mergeCell ref="D7:G7"/>
    <mergeCell ref="I7:K7"/>
    <mergeCell ref="L7:R7"/>
  </mergeCells>
  <conditionalFormatting sqref="A9:A74">
    <cfRule type="containsText" dxfId="44" priority="7" operator="containsText" text="14. Vida submarina">
      <formula>NOT(ISERROR(SEARCH("14. Vida submarina",A9)))</formula>
    </cfRule>
    <cfRule type="containsText" dxfId="43" priority="3" operator="containsText" text="Seleccione ODS">
      <formula>NOT(ISERROR(SEARCH("Seleccione ODS",A9)))</formula>
    </cfRule>
    <cfRule type="containsText" dxfId="42" priority="4" operator="containsText" text="17. Alianzas para lograr los objetivos">
      <formula>NOT(ISERROR(SEARCH("17. Alianzas para lograr los objetivos",A9)))</formula>
    </cfRule>
    <cfRule type="containsText" dxfId="41" priority="5" operator="containsText" text="16. Paz justicia e instituciones sólidas">
      <formula>NOT(ISERROR(SEARCH("16. Paz justicia e instituciones sólidas",A9)))</formula>
    </cfRule>
    <cfRule type="containsText" dxfId="40" priority="6" operator="containsText" text="15. Vida de ecosistemas terrestres">
      <formula>NOT(ISERROR(SEARCH("15. Vida de ecosistemas terrestres",A9)))</formula>
    </cfRule>
    <cfRule type="containsText" dxfId="39" priority="13" operator="containsText" text="8. Trabajo decente y crecimento económico">
      <formula>NOT(ISERROR(SEARCH("8. Trabajo decente y crecimento económico",A9)))</formula>
    </cfRule>
    <cfRule type="containsText" dxfId="38" priority="8" operator="containsText" text="13. Acción por el clima">
      <formula>NOT(ISERROR(SEARCH("13. Acción por el clima",A9)))</formula>
    </cfRule>
    <cfRule type="containsText" dxfId="37" priority="9" operator="containsText" text="12. Producción y consumo responsables">
      <formula>NOT(ISERROR(SEARCH("12. Producción y consumo responsables",A9)))</formula>
    </cfRule>
    <cfRule type="containsText" dxfId="36" priority="10" operator="containsText" text="11. Ciudades y comunicades sostenibles">
      <formula>NOT(ISERROR(SEARCH("11. Ciudades y comunicades sostenibles",A9)))</formula>
    </cfRule>
    <cfRule type="containsText" dxfId="35" priority="11" operator="containsText" text="10. Reducción de las desigualdades">
      <formula>NOT(ISERROR(SEARCH("10. Reducción de las desigualdades",A9)))</formula>
    </cfRule>
    <cfRule type="containsText" dxfId="34" priority="12" operator="containsText" text="9. Industria Innovación e infraestructura">
      <formula>NOT(ISERROR(SEARCH("9. Industria Innovación e infraestructura",A9)))</formula>
    </cfRule>
    <cfRule type="containsText" dxfId="33" priority="14" operator="containsText" text="7. Energía Asequible y no contaminante">
      <formula>NOT(ISERROR(SEARCH("7. Energía Asequible y no contaminante",A9)))</formula>
    </cfRule>
    <cfRule type="containsText" dxfId="32" priority="15" operator="containsText" text="6. Agua limpia y saneamiento">
      <formula>NOT(ISERROR(SEARCH("6. Agua limpia y saneamiento",A9)))</formula>
    </cfRule>
    <cfRule type="containsText" dxfId="31" priority="16" operator="containsText" text="5. Igualdad de género">
      <formula>NOT(ISERROR(SEARCH("5. Igualdad de género",A9)))</formula>
    </cfRule>
    <cfRule type="containsText" dxfId="30" priority="17" operator="containsText" text="4. Educación de calidad">
      <formula>NOT(ISERROR(SEARCH("4. Educación de calidad",A9)))</formula>
    </cfRule>
    <cfRule type="containsText" dxfId="29" priority="18" operator="containsText" text="3. Salud y bienestar">
      <formula>NOT(ISERROR(SEARCH("3. Salud y bienestar",A9)))</formula>
    </cfRule>
    <cfRule type="containsText" dxfId="28" priority="19" operator="containsText" text="2. Hambre cero">
      <formula>NOT(ISERROR(SEARCH("2. Hambre cero",A9)))</formula>
    </cfRule>
    <cfRule type="containsText" dxfId="27" priority="20" operator="containsText" text="1. Fin de la pobreza">
      <formula>NOT(ISERROR(SEARCH("1. Fin de la pobreza",A9)))</formula>
    </cfRule>
  </conditionalFormatting>
  <conditionalFormatting sqref="B9:B74">
    <cfRule type="containsText" dxfId="26" priority="30" operator="containsText" text="Seleccione Objetivo">
      <formula>NOT(ISERROR(SEARCH("Seleccione Objetivo",B9)))</formula>
    </cfRule>
  </conditionalFormatting>
  <conditionalFormatting sqref="D9:D74">
    <cfRule type="containsText" dxfId="25" priority="24" operator="containsText" text="Seleccione una dependencia">
      <formula>NOT(ISERROR(SEARCH("Seleccione una dependencia",D9)))</formula>
    </cfRule>
    <cfRule type="containsText" dxfId="24" priority="23" operator="containsText" text="Seleccione un proceso">
      <formula>NOT(ISERROR(SEARCH("Seleccione un proceso",D9)))</formula>
    </cfRule>
  </conditionalFormatting>
  <conditionalFormatting sqref="J9:J74">
    <cfRule type="colorScale" priority="2">
      <colorScale>
        <cfvo type="min"/>
        <cfvo type="max"/>
        <color theme="0"/>
        <color theme="0" tint="-0.249977111117893"/>
      </colorScale>
    </cfRule>
    <cfRule type="containsText" dxfId="23" priority="1" operator="containsText" text="Seleccione la dependencia">
      <formula>NOT(ISERROR(SEARCH("Seleccione la dependencia",J9)))</formula>
    </cfRule>
  </conditionalFormatting>
  <conditionalFormatting sqref="K9:K74">
    <cfRule type="containsText" dxfId="22" priority="35" operator="containsText" text="1. Ligeramente importante">
      <formula>NOT(ISERROR(SEARCH("1. Ligeramente importante",K9)))</formula>
    </cfRule>
    <cfRule type="containsText" dxfId="21" priority="31" operator="containsText" text="5. Extremadamente importante">
      <formula>NOT(ISERROR(SEARCH("5. Extremadamente importante",K9)))</formula>
    </cfRule>
    <cfRule type="containsText" dxfId="20" priority="29" operator="containsText" text="Seleccione nivel de importancia">
      <formula>NOT(ISERROR(SEARCH("Seleccione nivel de importancia",K9)))</formula>
    </cfRule>
    <cfRule type="containsText" dxfId="19" priority="32" operator="containsText" text="4. Muy importante">
      <formula>NOT(ISERROR(SEARCH("4. Muy importante",K9)))</formula>
    </cfRule>
    <cfRule type="containsText" dxfId="18" priority="33" operator="containsText" text="3. Importante">
      <formula>NOT(ISERROR(SEARCH("3. Importante",K9)))</formula>
    </cfRule>
    <cfRule type="containsText" dxfId="17" priority="34" operator="containsText" text="2. Medianamente importante">
      <formula>NOT(ISERROR(SEARCH("2. Medianamente importante",K9)))</formula>
    </cfRule>
  </conditionalFormatting>
  <conditionalFormatting sqref="M9:M74">
    <cfRule type="containsText" dxfId="16" priority="28" operator="containsText" text="Seleccione un número">
      <formula>NOT(ISERROR(SEARCH("Seleccione un número",M9)))</formula>
    </cfRule>
  </conditionalFormatting>
  <conditionalFormatting sqref="N9:N74">
    <cfRule type="containsText" dxfId="15" priority="27" operator="containsText" text="Seleccione unidad de medida de tiempo">
      <formula>NOT(ISERROR(SEARCH("Seleccione unidad de medida de tiempo",N9)))</formula>
    </cfRule>
  </conditionalFormatting>
  <conditionalFormatting sqref="O9:O74">
    <cfRule type="containsText" dxfId="14" priority="36" operator="containsText" text="Seleccione">
      <formula>NOT(ISERROR(SEARCH("Seleccione",O9)))</formula>
    </cfRule>
    <cfRule type="containsText" dxfId="13" priority="37" operator="containsText" text="Desconoce">
      <formula>NOT(ISERROR(SEARCH("Desconoce",O9)))</formula>
    </cfRule>
    <cfRule type="containsText" dxfId="12" priority="38" stopIfTrue="1" operator="containsText" text="Experto">
      <formula>NOT(ISERROR(SEARCH("Experto",O9)))</formula>
    </cfRule>
    <cfRule type="containsText" dxfId="11" priority="39" operator="containsText" text="Competente">
      <formula>NOT(ISERROR(SEARCH("Competente",O9)))</formula>
    </cfRule>
    <cfRule type="containsText" dxfId="10" priority="40" operator="containsText" text="Aprendiz">
      <formula>NOT(ISERROR(SEARCH("Aprendiz",O9)))</formula>
    </cfRule>
    <cfRule type="containsText" dxfId="9" priority="41" operator="containsText" text="Novato">
      <formula>NOT(ISERROR(SEARCH("Novato",O9)))</formula>
    </cfRule>
    <cfRule type="containsText" dxfId="8" priority="42" stopIfTrue="1" operator="containsText" text="Desconoce">
      <formula>NOT(ISERROR(SEARCH("Desconoce",O9)))</formula>
    </cfRule>
    <cfRule type="containsText" dxfId="7" priority="43" stopIfTrue="1" operator="containsText" text="Seleccione">
      <formula>NOT(ISERROR(SEARCH("Seleccione",O9)))</formula>
    </cfRule>
    <cfRule type="containsText" dxfId="6" priority="44" stopIfTrue="1" operator="containsText" text="Seleccione">
      <formula>NOT(ISERROR(SEARCH("Seleccione",O9)))</formula>
    </cfRule>
  </conditionalFormatting>
  <conditionalFormatting sqref="O9:P9">
    <cfRule type="colorScale" priority="89">
      <colorScale>
        <cfvo type="num" val="#REF!"/>
        <cfvo type="max"/>
        <color rgb="FFFF0000"/>
        <color rgb="FFFFEF9C"/>
      </colorScale>
    </cfRule>
    <cfRule type="expression" dxfId="5" priority="90" stopIfTrue="1">
      <formula>#REF!</formula>
    </cfRule>
  </conditionalFormatting>
  <conditionalFormatting sqref="O10:P74">
    <cfRule type="colorScale" priority="45">
      <colorScale>
        <cfvo type="num" val="#REF!"/>
        <cfvo type="max"/>
        <color rgb="FFFF0000"/>
        <color rgb="FFFFEF9C"/>
      </colorScale>
    </cfRule>
    <cfRule type="expression" dxfId="4" priority="46" stopIfTrue="1">
      <formula>#REF!</formula>
    </cfRule>
  </conditionalFormatting>
  <conditionalFormatting sqref="Q9:Q74">
    <cfRule type="containsText" dxfId="3" priority="22" operator="containsText" text="Seleccione tipo de vinculación">
      <formula>NOT(ISERROR(SEARCH("Seleccione tipo de vinculación",Q9)))</formula>
    </cfRule>
  </conditionalFormatting>
  <conditionalFormatting sqref="R9:R74">
    <cfRule type="containsText" dxfId="2" priority="21" operator="containsText" text="Seleccione grado militar">
      <formula>NOT(ISERROR(SEARCH("Seleccione grado militar",R9)))</formula>
    </cfRule>
  </conditionalFormatting>
  <conditionalFormatting sqref="T9:T74">
    <cfRule type="containsText" dxfId="1" priority="25" operator="containsText" text="Seleccione un valor">
      <formula>NOT(ISERROR(SEARCH("Seleccione un valor",T9)))</formula>
    </cfRule>
  </conditionalFormatting>
  <conditionalFormatting sqref="U9:U74">
    <cfRule type="containsText" dxfId="0" priority="26" operator="containsText" text="Seleccione el medio o registro">
      <formula>NOT(ISERROR(SEARCH("Seleccione el medio o registro",U9)))</formula>
    </cfRule>
  </conditionalFormatting>
  <hyperlinks>
    <hyperlink ref="A7" r:id="rId1" xr:uid="{00000000-0004-0000-0200-000000000000}"/>
    <hyperlink ref="B7:C7" r:id="rId2" display="Plan Estratégico Sectorial 2023-2026" xr:uid="{00000000-0004-0000-0200-000001000000}"/>
    <hyperlink ref="O8" location="'Calificación nivel conocimiento'!A1" display="Nivel de conocimiento y dominio del tema por funcionario" xr:uid="{00000000-0004-0000-0200-000002000000}"/>
  </hyperlinks>
  <pageMargins left="0.7" right="0.7" top="0.75" bottom="0.75" header="0.3" footer="0.3"/>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
  <sheetViews>
    <sheetView workbookViewId="0">
      <selection activeCell="A5" sqref="A5:F15"/>
    </sheetView>
  </sheetViews>
  <sheetFormatPr baseColWidth="10" defaultColWidth="11.42578125" defaultRowHeight="15" x14ac:dyDescent="0.25"/>
  <cols>
    <col min="1" max="1" width="40.140625" customWidth="1"/>
    <col min="2" max="2" width="16.140625" customWidth="1"/>
  </cols>
  <sheetData>
    <row r="1" spans="1:6" x14ac:dyDescent="0.25">
      <c r="A1" s="214" t="s">
        <v>7</v>
      </c>
      <c r="B1" s="214"/>
      <c r="C1" s="214"/>
      <c r="D1" s="214"/>
      <c r="E1" s="214"/>
      <c r="F1" s="214"/>
    </row>
    <row r="2" spans="1:6" x14ac:dyDescent="0.25">
      <c r="A2" s="215" t="s">
        <v>8</v>
      </c>
      <c r="B2" s="215"/>
      <c r="C2" s="215"/>
      <c r="D2" s="215"/>
      <c r="E2" s="215"/>
      <c r="F2" s="215"/>
    </row>
    <row r="3" spans="1:6" x14ac:dyDescent="0.25">
      <c r="A3" s="12" t="s">
        <v>9</v>
      </c>
      <c r="B3" s="17" t="e">
        <f>+Formato!#REF!</f>
        <v>#REF!</v>
      </c>
      <c r="C3" s="17"/>
      <c r="D3" s="11"/>
      <c r="E3" s="11"/>
      <c r="F3" s="11"/>
    </row>
    <row r="4" spans="1:6" ht="15.75" thickBot="1" x14ac:dyDescent="0.3">
      <c r="A4" s="1"/>
      <c r="B4" s="1"/>
      <c r="C4" s="1"/>
      <c r="D4" s="1"/>
      <c r="E4" s="1"/>
      <c r="F4" s="1"/>
    </row>
    <row r="5" spans="1:6" ht="16.5" thickTop="1" thickBot="1" x14ac:dyDescent="0.3">
      <c r="A5" s="2" t="s">
        <v>0</v>
      </c>
      <c r="B5" s="216" t="s">
        <v>1</v>
      </c>
      <c r="C5" s="216"/>
      <c r="D5" s="3" t="s">
        <v>2</v>
      </c>
      <c r="E5" s="3" t="s">
        <v>3</v>
      </c>
      <c r="F5" s="4" t="s">
        <v>4</v>
      </c>
    </row>
    <row r="6" spans="1:6" ht="15.75" thickTop="1" x14ac:dyDescent="0.25">
      <c r="A6" s="5" t="s">
        <v>10</v>
      </c>
      <c r="B6" s="6">
        <v>33939</v>
      </c>
      <c r="C6" s="6">
        <v>41764</v>
      </c>
      <c r="D6" s="7">
        <f t="shared" ref="D6:D11" si="0">ROUND((((((((C6-B6)/365.25))-F6)/30.4375*365.25)-E6)/1.014583*30.4375),0)</f>
        <v>3</v>
      </c>
      <c r="E6" s="8">
        <f t="shared" ref="E6:E11" si="1">TRUNC(((((C6-B6)/365.25))-F6)/30.4375*365.25)</f>
        <v>5</v>
      </c>
      <c r="F6" s="9">
        <f t="shared" ref="F6:F11" si="2">TRUNC(((C6)-B6)/365.25,0)</f>
        <v>21</v>
      </c>
    </row>
    <row r="7" spans="1:6" x14ac:dyDescent="0.25">
      <c r="A7" s="5" t="s">
        <v>11</v>
      </c>
      <c r="B7" s="6">
        <v>33025</v>
      </c>
      <c r="C7" s="6">
        <v>33755</v>
      </c>
      <c r="D7" s="7">
        <f t="shared" si="0"/>
        <v>30</v>
      </c>
      <c r="E7" s="8">
        <f t="shared" si="1"/>
        <v>11</v>
      </c>
      <c r="F7" s="9">
        <f t="shared" si="2"/>
        <v>1</v>
      </c>
    </row>
    <row r="8" spans="1:6" x14ac:dyDescent="0.25">
      <c r="A8" s="10"/>
      <c r="B8" s="6"/>
      <c r="C8" s="6"/>
      <c r="D8" s="7">
        <f t="shared" si="0"/>
        <v>0</v>
      </c>
      <c r="E8" s="8">
        <f t="shared" si="1"/>
        <v>0</v>
      </c>
      <c r="F8" s="9">
        <f t="shared" si="2"/>
        <v>0</v>
      </c>
    </row>
    <row r="9" spans="1:6" x14ac:dyDescent="0.25">
      <c r="A9" s="10"/>
      <c r="B9" s="6"/>
      <c r="C9" s="6"/>
      <c r="D9" s="7">
        <f t="shared" si="0"/>
        <v>0</v>
      </c>
      <c r="E9" s="8">
        <f t="shared" si="1"/>
        <v>0</v>
      </c>
      <c r="F9" s="9">
        <f t="shared" si="2"/>
        <v>0</v>
      </c>
    </row>
    <row r="10" spans="1:6" x14ac:dyDescent="0.25">
      <c r="A10" s="10"/>
      <c r="B10" s="6"/>
      <c r="C10" s="6"/>
      <c r="D10" s="7">
        <f t="shared" si="0"/>
        <v>0</v>
      </c>
      <c r="E10" s="8">
        <f t="shared" si="1"/>
        <v>0</v>
      </c>
      <c r="F10" s="9">
        <f t="shared" si="2"/>
        <v>0</v>
      </c>
    </row>
    <row r="11" spans="1:6" x14ac:dyDescent="0.25">
      <c r="A11" s="5"/>
      <c r="B11" s="6"/>
      <c r="C11" s="6"/>
      <c r="D11" s="7">
        <f t="shared" si="0"/>
        <v>0</v>
      </c>
      <c r="E11" s="8">
        <f t="shared" si="1"/>
        <v>0</v>
      </c>
      <c r="F11" s="9">
        <f t="shared" si="2"/>
        <v>0</v>
      </c>
    </row>
    <row r="12" spans="1:6" x14ac:dyDescent="0.25">
      <c r="A12" s="5"/>
      <c r="B12" s="6"/>
      <c r="C12" s="6"/>
      <c r="D12" s="7">
        <f>ROUND((((((((C12-B12)/365.25))-F12)/30.4375*365.25)-E12)/1.014583*30.4375),0)</f>
        <v>0</v>
      </c>
      <c r="E12" s="8">
        <f>TRUNC(((((C12-B12)/365.25))-F12)/30.4375*365.25)</f>
        <v>0</v>
      </c>
      <c r="F12" s="9">
        <f>TRUNC(((C12)-B12)/365.25,0)</f>
        <v>0</v>
      </c>
    </row>
    <row r="13" spans="1:6" x14ac:dyDescent="0.25">
      <c r="A13" s="5"/>
      <c r="B13" s="6"/>
      <c r="C13" s="6"/>
      <c r="D13" s="7">
        <f>ROUND((((((((C13-B13)/365.25))-F13)/30.4375*365.25)-E13)/1.014583*30.4375),0)</f>
        <v>0</v>
      </c>
      <c r="E13" s="8">
        <f>TRUNC(((((C13-B13)/365.25))-F13)/30.4375*365.25)</f>
        <v>0</v>
      </c>
      <c r="F13" s="9">
        <f>TRUNC(((C13)-B13)/365.25,0)</f>
        <v>0</v>
      </c>
    </row>
    <row r="14" spans="1:6" x14ac:dyDescent="0.25">
      <c r="A14" s="217" t="s">
        <v>5</v>
      </c>
      <c r="B14" s="218"/>
      <c r="C14" s="219"/>
      <c r="D14" s="13">
        <f>SUM(D6:D13)-TRUNC(SUM(D6:D13)/30,0)*30</f>
        <v>3</v>
      </c>
      <c r="E14" s="13">
        <f>SUM(E6:E13)+TRUNC(SUM(D6:D13)/30,0)-TRUNC((SUM(E6:E13)+TRUNC(SUM(D6:D13)/30,0))/12,0)*12</f>
        <v>5</v>
      </c>
      <c r="F14" s="14">
        <f>SUM(F6:F13)+TRUNC((SUM(E6:E13)+TRUNC(SUM(D6:D13)/30,0))/12,0)</f>
        <v>23</v>
      </c>
    </row>
    <row r="15" spans="1:6" x14ac:dyDescent="0.25">
      <c r="A15" s="16" t="s">
        <v>6</v>
      </c>
      <c r="B15" s="15"/>
      <c r="C15" s="15"/>
      <c r="D15" s="15"/>
      <c r="E15" s="15"/>
      <c r="F15" s="16">
        <f>+F14*12+E14</f>
        <v>281</v>
      </c>
    </row>
  </sheetData>
  <mergeCells count="4">
    <mergeCell ref="A1:F1"/>
    <mergeCell ref="A2:F2"/>
    <mergeCell ref="B5:C5"/>
    <mergeCell ref="A14:C1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C15C5B009B1164492E50DD4602ABF18" ma:contentTypeVersion="21" ma:contentTypeDescription="Crear nuevo documento." ma:contentTypeScope="" ma:versionID="230416fdb93ff4c22e44caa3033d2a8d">
  <xsd:schema xmlns:xsd="http://www.w3.org/2001/XMLSchema" xmlns:xs="http://www.w3.org/2001/XMLSchema" xmlns:p="http://schemas.microsoft.com/office/2006/metadata/properties" xmlns:ns2="a8c18c6c-cefa-4b99-b050-d33e529ecf67" xmlns:ns3="dd6844ec-5394-4908-9fc7-2b61834fcc1b" targetNamespace="http://schemas.microsoft.com/office/2006/metadata/properties" ma:root="true" ma:fieldsID="67b8de1ace789b88206a55df91a866cb" ns2:_="" ns3:_="">
    <xsd:import namespace="a8c18c6c-cefa-4b99-b050-d33e529ecf67"/>
    <xsd:import namespace="dd6844ec-5394-4908-9fc7-2b61834fcc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_x002f__x002f_" minOccurs="0"/>
                <xsd:element ref="ns2:orden"/>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c18c6c-cefa-4b99-b050-d33e529ecf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4a1e0e0-3b50-4177-8d07-c02f28f102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2f__x002f_" ma:index="25" nillable="true" ma:displayName="//" ma:format="Thumbnail" ma:internalName="_x002f__x002f_">
      <xsd:simpleType>
        <xsd:restriction base="dms:Unknown"/>
      </xsd:simpleType>
    </xsd:element>
    <xsd:element name="orden" ma:index="26" ma:displayName="orden" ma:description="orden" ma:format="Dropdown" ma:internalName="orden" ma:percentage="FALSE">
      <xsd:simpleType>
        <xsd:restriction base="dms:Number">
          <xsd:maxInclusive value="10000"/>
          <xsd:minInclusive value="1"/>
        </xsd:restriction>
      </xsd:simpleType>
    </xsd:element>
  </xsd:schema>
  <xsd:schema xmlns:xsd="http://www.w3.org/2001/XMLSchema" xmlns:xs="http://www.w3.org/2001/XMLSchema" xmlns:dms="http://schemas.microsoft.com/office/2006/documentManagement/types" xmlns:pc="http://schemas.microsoft.com/office/infopath/2007/PartnerControls" targetNamespace="dd6844ec-5394-4908-9fc7-2b61834fcc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c9cdfb32-c40b-4fb0-bd3d-90a9c3052c8d}" ma:internalName="TaxCatchAll" ma:showField="CatchAllData" ma:web="dd6844ec-5394-4908-9fc7-2b61834fcc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rden xmlns="a8c18c6c-cefa-4b99-b050-d33e529ecf67"/>
    <_x002f__x002f_ xmlns="a8c18c6c-cefa-4b99-b050-d33e529ecf67" xsi:nil="true"/>
    <TaxCatchAll xmlns="dd6844ec-5394-4908-9fc7-2b61834fcc1b" xsi:nil="true"/>
    <lcf76f155ced4ddcb4097134ff3c332f xmlns="a8c18c6c-cefa-4b99-b050-d33e529ecf6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268326-37A7-4864-BA56-D6A07306C7DC}">
  <ds:schemaRefs>
    <ds:schemaRef ds:uri="http://schemas.microsoft.com/sharepoint/v3/contenttype/forms"/>
  </ds:schemaRefs>
</ds:datastoreItem>
</file>

<file path=customXml/itemProps2.xml><?xml version="1.0" encoding="utf-8"?>
<ds:datastoreItem xmlns:ds="http://schemas.openxmlformats.org/officeDocument/2006/customXml" ds:itemID="{D784736C-A51A-44F4-AB33-56DFF5AFF0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c18c6c-cefa-4b99-b050-d33e529ecf67"/>
    <ds:schemaRef ds:uri="dd6844ec-5394-4908-9fc7-2b61834fcc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1A2AFA-2CFB-4B34-94EA-2EEE64A3BA09}">
  <ds:schemaRefs>
    <ds:schemaRef ds:uri="http://schemas.microsoft.com/office/2006/documentManagement/types"/>
    <ds:schemaRef ds:uri="http://schemas.microsoft.com/office/infopath/2007/PartnerControls"/>
    <ds:schemaRef ds:uri="http://purl.org/dc/terms/"/>
    <ds:schemaRef ds:uri="http://purl.org/dc/elements/1.1/"/>
    <ds:schemaRef ds:uri="82d0fe9e-8728-4812-b9b4-6538b2501592"/>
    <ds:schemaRef ds:uri="aa566a8a-6713-4a80-931c-22c062d99736"/>
    <ds:schemaRef ds:uri="http://www.w3.org/XML/1998/namespace"/>
    <ds:schemaRef ds:uri="http://schemas.openxmlformats.org/package/2006/metadata/core-properties"/>
    <ds:schemaRef ds:uri="http://schemas.microsoft.com/office/2006/metadata/properties"/>
    <ds:schemaRef ds:uri="http://purl.org/dc/dcmitype/"/>
    <ds:schemaRef ds:uri="a8c18c6c-cefa-4b99-b050-d33e529ecf67"/>
    <ds:schemaRef ds:uri="dd6844ec-5394-4908-9fc7-2b61834fcc1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Formato</vt:lpstr>
      <vt:lpstr>INSTRUCTIVO</vt:lpstr>
      <vt:lpstr>Hoja1</vt:lpstr>
      <vt:lpstr>Hoja2</vt:lpstr>
      <vt:lpstr>Formato!Área_de_impresión</vt:lpstr>
      <vt:lpstr>Selección4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Transferencia del conocimiento</dc:title>
  <dc:subject/>
  <dc:creator>Ronald Mauricio Muñoz Pardo</dc:creator>
  <cp:keywords>APFT46, formato, 2020, supersalud</cp:keywords>
  <dc:description/>
  <cp:lastModifiedBy>Orietta Sofia Cotes Diaz - Pasante</cp:lastModifiedBy>
  <cp:revision/>
  <cp:lastPrinted>2026-02-09T13:05:45Z</cp:lastPrinted>
  <dcterms:created xsi:type="dcterms:W3CDTF">2014-05-08T14:31:40Z</dcterms:created>
  <dcterms:modified xsi:type="dcterms:W3CDTF">2026-06-11T16:23:41Z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9c271bb4-8efe-4873-9c3d-6d1e1b9c4e14</vt:lpwstr>
  </property>
  <property fmtid="{D5CDD505-2E9C-101B-9397-08002B2CF9AE}" pid="3" name="ContentTypeId">
    <vt:lpwstr>0x0101007C15C5B009B1164492E50DD4602ABF18</vt:lpwstr>
  </property>
  <property fmtid="{D5CDD505-2E9C-101B-9397-08002B2CF9AE}" pid="4" name="Grupo_Objetivo">
    <vt:lpwstr>Usuarios</vt:lpwstr>
  </property>
  <property fmtid="{D5CDD505-2E9C-101B-9397-08002B2CF9AE}" pid="5" name="Publicado">
    <vt:bool>true</vt:bool>
  </property>
  <property fmtid="{D5CDD505-2E9C-101B-9397-08002B2CF9AE}" pid="6" name="Tematica">
    <vt:lpwstr>Formato, APFT01, APCR01, talento humano, administración de personal, Estudio Técnico Hoja de Vida, estudio técnico, cargo, perfil, requisitos.</vt:lpwstr>
  </property>
</Properties>
</file>