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otes-pasante\Downloads\FORTALECIMIENTO Y CAPACIDADES HUMANAS\FC documentos de referencia y procedimientos (word, pdf, flujos)\Formatos\"/>
    </mc:Choice>
  </mc:AlternateContent>
  <xr:revisionPtr revIDLastSave="0" documentId="8_{225531D5-24BA-4B95-B5E3-778A6FAAC802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Descripción1" sheetId="1" state="hidden" r:id="rId1"/>
    <sheet name="Instructivo" sheetId="10" state="hidden" r:id="rId2"/>
    <sheet name="F1Concertación" sheetId="3" state="hidden" r:id="rId3"/>
    <sheet name="F2Seguimiento-Retroalimentación" sheetId="12" state="hidden" r:id="rId4"/>
    <sheet name="F3Evaluación" sheetId="14" state="hidden" r:id="rId5"/>
    <sheet name="F4ValoraciónCompetencias" sheetId="4" r:id="rId6"/>
    <sheet name="F5EvaluaciónFinal-Retroalimenta" sheetId="6" state="hidden" r:id="rId7"/>
  </sheets>
  <definedNames>
    <definedName name="_xlnm.Print_Area" localSheetId="2">F1Concertación!$A$1:$J$43</definedName>
    <definedName name="_xlnm.Print_Area" localSheetId="3">'F2Seguimiento-Retroalimentación'!$A$1:$O$43</definedName>
    <definedName name="_xlnm.Print_Area" localSheetId="4">F3Evaluación!$A$1:$Q$44</definedName>
    <definedName name="_xlnm.Print_Area" localSheetId="5">F4ValoraciónCompetencias!$A$4:$K$113</definedName>
    <definedName name="_xlnm.Print_Area" localSheetId="6">'F5EvaluaciónFinal-Retroalimenta'!$A$1:$I$52</definedName>
    <definedName name="_xlnm.Print_Area" localSheetId="1">Instructivo!$B$1:$I$15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4" l="1"/>
  <c r="D19" i="4" l="1"/>
  <c r="F19" i="4"/>
  <c r="D30" i="4"/>
  <c r="F30" i="4"/>
  <c r="G30" i="4"/>
  <c r="E7" i="14"/>
  <c r="G65" i="4"/>
  <c r="F65" i="4"/>
  <c r="D65" i="4"/>
  <c r="G59" i="4"/>
  <c r="F59" i="4"/>
  <c r="D59" i="4"/>
  <c r="F41" i="4"/>
  <c r="G41" i="4"/>
  <c r="D41" i="4"/>
  <c r="I16" i="4" l="1"/>
  <c r="I20" i="4"/>
  <c r="I60" i="4"/>
  <c r="G106" i="4"/>
  <c r="F106" i="4"/>
  <c r="D106" i="4"/>
  <c r="G99" i="4"/>
  <c r="F99" i="4"/>
  <c r="D99" i="4"/>
  <c r="G93" i="4"/>
  <c r="F93" i="4"/>
  <c r="D93" i="4"/>
  <c r="G86" i="4"/>
  <c r="F86" i="4"/>
  <c r="D86" i="4"/>
  <c r="G79" i="4"/>
  <c r="F79" i="4"/>
  <c r="D79" i="4"/>
  <c r="G72" i="4"/>
  <c r="F72" i="4"/>
  <c r="D72" i="4"/>
  <c r="G54" i="4"/>
  <c r="F54" i="4"/>
  <c r="D54" i="4"/>
  <c r="G47" i="4"/>
  <c r="F47" i="4"/>
  <c r="D47" i="4"/>
  <c r="G15" i="14" l="1"/>
  <c r="J7" i="14" l="1"/>
  <c r="J12" i="14"/>
  <c r="F7" i="12"/>
  <c r="F12" i="12"/>
  <c r="F18" i="12"/>
  <c r="F24" i="12"/>
  <c r="F30" i="12"/>
  <c r="M9" i="6" l="1"/>
  <c r="I94" i="4"/>
  <c r="I73" i="4"/>
  <c r="I80" i="4"/>
  <c r="D42" i="14"/>
  <c r="K30" i="14"/>
  <c r="K24" i="14"/>
  <c r="K18" i="14"/>
  <c r="J30" i="14"/>
  <c r="J24" i="14"/>
  <c r="J18" i="14"/>
  <c r="K12" i="14"/>
  <c r="K7" i="14"/>
  <c r="I30" i="14"/>
  <c r="I24" i="14"/>
  <c r="I18" i="14"/>
  <c r="I12" i="14"/>
  <c r="I7" i="14"/>
  <c r="G34" i="14"/>
  <c r="G33" i="14"/>
  <c r="G32" i="14"/>
  <c r="G31" i="14"/>
  <c r="G30" i="14"/>
  <c r="G28" i="14"/>
  <c r="G27" i="14"/>
  <c r="G26" i="14"/>
  <c r="G25" i="14"/>
  <c r="G24" i="14"/>
  <c r="G22" i="14"/>
  <c r="G21" i="14"/>
  <c r="G20" i="14"/>
  <c r="G19" i="14"/>
  <c r="G18" i="14"/>
  <c r="G16" i="14"/>
  <c r="G14" i="14"/>
  <c r="G13" i="14"/>
  <c r="G12" i="14"/>
  <c r="G11" i="14"/>
  <c r="G10" i="14"/>
  <c r="G9" i="14"/>
  <c r="G8" i="14"/>
  <c r="G7" i="14"/>
  <c r="F24" i="14"/>
  <c r="F18" i="14"/>
  <c r="F30" i="14"/>
  <c r="F12" i="14"/>
  <c r="F7" i="14"/>
  <c r="E30" i="14"/>
  <c r="E24" i="14"/>
  <c r="E18" i="14"/>
  <c r="E12" i="14"/>
  <c r="D30" i="14"/>
  <c r="D24" i="14"/>
  <c r="D18" i="14"/>
  <c r="D12" i="14"/>
  <c r="D7" i="14"/>
  <c r="C30" i="14"/>
  <c r="C24" i="14"/>
  <c r="C18" i="14"/>
  <c r="C12" i="14"/>
  <c r="C7" i="14"/>
  <c r="D42" i="12"/>
  <c r="I30" i="12"/>
  <c r="I24" i="12"/>
  <c r="I18" i="12"/>
  <c r="I12" i="12"/>
  <c r="I7" i="12"/>
  <c r="G34" i="12"/>
  <c r="G33" i="12"/>
  <c r="G32" i="12"/>
  <c r="G31" i="12"/>
  <c r="G30" i="12"/>
  <c r="G28" i="12"/>
  <c r="G27" i="12"/>
  <c r="G26" i="12"/>
  <c r="G25" i="12"/>
  <c r="G24" i="12"/>
  <c r="G22" i="12"/>
  <c r="G21" i="12"/>
  <c r="G20" i="12"/>
  <c r="G19" i="12"/>
  <c r="G18" i="12"/>
  <c r="G16" i="12"/>
  <c r="G15" i="12"/>
  <c r="G14" i="12"/>
  <c r="G13" i="12"/>
  <c r="G12" i="12"/>
  <c r="G11" i="12"/>
  <c r="G10" i="12"/>
  <c r="G9" i="12"/>
  <c r="G8" i="12"/>
  <c r="G7" i="12"/>
  <c r="E30" i="12"/>
  <c r="E24" i="12"/>
  <c r="E18" i="12"/>
  <c r="E12" i="12"/>
  <c r="E7" i="12"/>
  <c r="D30" i="12"/>
  <c r="D24" i="12"/>
  <c r="D18" i="12"/>
  <c r="D12" i="12"/>
  <c r="D7" i="12"/>
  <c r="C30" i="12"/>
  <c r="C24" i="12"/>
  <c r="C18" i="12"/>
  <c r="C12" i="12"/>
  <c r="C7" i="12"/>
  <c r="I87" i="4" l="1"/>
  <c r="I35" i="4" l="1"/>
  <c r="I55" i="4"/>
  <c r="I66" i="4" l="1"/>
  <c r="I48" i="4" l="1"/>
  <c r="H35" i="14"/>
  <c r="M30" i="14"/>
  <c r="N30" i="14" s="1"/>
  <c r="M24" i="14"/>
  <c r="N24" i="14" s="1"/>
  <c r="M18" i="14"/>
  <c r="N18" i="14" s="1"/>
  <c r="M12" i="14"/>
  <c r="N12" i="14" s="1"/>
  <c r="M7" i="14"/>
  <c r="N7" i="14" s="1"/>
  <c r="H35" i="12"/>
  <c r="N35" i="14" l="1"/>
  <c r="D11" i="6" s="1"/>
  <c r="E11" i="6" s="1"/>
  <c r="H35" i="3"/>
  <c r="I100" i="4" l="1"/>
  <c r="B9" i="1"/>
  <c r="I42" i="4" l="1"/>
  <c r="H108" i="4" l="1"/>
  <c r="I108" i="4" s="1"/>
  <c r="D13" i="6" s="1"/>
  <c r="E13" i="6" s="1"/>
  <c r="E15" i="6" s="1"/>
  <c r="E18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Cristian Camilo Angulo Escobar</author>
  </authors>
  <commentList>
    <comment ref="C4" authorId="0" shapeId="0" xr:uid="{00000000-0006-0000-02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2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4" authorId="1" shapeId="0" xr:uid="{00000000-0006-0000-0200-000003000000}">
      <text>
        <r>
          <rPr>
            <sz val="16"/>
            <color rgb="FF000000"/>
            <rFont val="Calibri"/>
            <family val="2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2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2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2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I5" authorId="2" shapeId="0" xr:uid="{00000000-0006-0000-0200-000007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2" shapeId="0" xr:uid="{00000000-0006-0000-02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Claudia Viviana Molina Barón</author>
    <author>Cristian Camilo Angulo Escobar</author>
  </authors>
  <commentList>
    <comment ref="C4" authorId="0" shapeId="0" xr:uid="{00000000-0006-0000-03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3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 </t>
        </r>
      </text>
    </comment>
    <comment ref="E4" authorId="1" shapeId="0" xr:uid="{00000000-0006-0000-03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3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3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3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K4" authorId="2" shapeId="0" xr:uid="{00000000-0006-0000-0300-000007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5" authorId="3" shapeId="0" xr:uid="{00000000-0006-0000-0300-000008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 xr:uid="{00000000-0006-0000-0300-000009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1" shapeId="0" xr:uid="{00000000-0006-0000-0300-00000A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L5" authorId="1" shapeId="0" xr:uid="{00000000-0006-0000-0300-00000B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  <comment ref="M5" authorId="2" shapeId="0" xr:uid="{00000000-0006-0000-0300-00000C000000}">
      <text>
        <r>
          <rPr>
            <sz val="16"/>
            <color indexed="81"/>
            <rFont val="Tahoma"/>
            <family val="2"/>
          </rPr>
          <t>Se registran los aspectos de mejora para el cumplimiento de los compromisos concertados que se encuentren retrasados conforme a lo programado.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ana karina marin quiros marin quiros</author>
    <author>Leandry Luz Vargas Alvarez</author>
    <author>Ligia del Pilar Agudelo</author>
    <author>Cristian Camilo Angulo Escobar</author>
  </authors>
  <commentList>
    <comment ref="C4" authorId="0" shapeId="0" xr:uid="{00000000-0006-0000-0400-000001000000}">
      <text>
        <r>
          <rPr>
            <sz val="16"/>
            <color indexed="81"/>
            <rFont val="Calibri"/>
            <family val="2"/>
            <scheme val="minor"/>
          </rPr>
      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      </r>
      </text>
    </comment>
    <comment ref="D4" authorId="1" shapeId="0" xr:uid="{00000000-0006-0000-0400-000002000000}">
      <text>
        <r>
          <rPr>
            <sz val="16"/>
            <color indexed="81"/>
            <rFont val="Calibri"/>
            <family val="2"/>
            <scheme val="minor"/>
          </rPr>
          <t xml:space="preserve">Comprenden los resultados a ser medidos, cuantificados y verificados que adelantará el gerente público para el cumplimiento efectivo de los objetivos de la entidad. </t>
        </r>
      </text>
    </comment>
    <comment ref="E4" authorId="1" shapeId="0" xr:uid="{00000000-0006-0000-0400-000003000000}">
      <text>
        <r>
          <rPr>
            <sz val="16"/>
            <color indexed="81"/>
            <rFont val="Calibri"/>
            <family val="2"/>
            <scheme val="minor"/>
          </rPr>
          <t>Es la representación cuantitativa en número o porcentaje que debe ser verificable objetivamente y mediante el cual se determina el cumplimiento de los compromisos gerenciales.</t>
        </r>
      </text>
    </comment>
    <comment ref="F4" authorId="1" shapeId="0" xr:uid="{00000000-0006-0000-0400-000004000000}">
      <text>
        <r>
          <rPr>
            <sz val="16"/>
            <color indexed="81"/>
            <rFont val="Calibri"/>
            <family val="2"/>
            <scheme val="minor"/>
          </rPr>
          <t>Corresponde al lapso de ejecución del compromiso concertado en el cual deberán adelantarse las acciones necesarias para el cumplimiento del mismo.</t>
        </r>
      </text>
    </comment>
    <comment ref="G4" authorId="0" shapeId="0" xr:uid="{00000000-0006-0000-0400-000005000000}">
      <text>
        <r>
          <rPr>
            <sz val="16"/>
            <color indexed="81"/>
            <rFont val="Calibri"/>
            <family val="2"/>
            <scheme val="minor"/>
          </rPr>
      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      </r>
      </text>
    </comment>
    <comment ref="H4" authorId="0" shapeId="0" xr:uid="{00000000-0006-0000-0400-000006000000}">
      <text>
        <r>
          <rPr>
            <sz val="16"/>
            <color indexed="81"/>
            <rFont val="Calibri"/>
            <family val="2"/>
            <scheme val="minor"/>
          </rPr>
          <t xml:space="preserve">Corresponde al porcentaje de cada compromiso concertado con el superior jerárquico, en función de las metas de la entidad. </t>
        </r>
      </text>
    </comment>
    <comment ref="M4" authorId="2" shapeId="0" xr:uid="{00000000-0006-0000-0400-000007000000}">
      <text>
        <r>
          <rPr>
            <sz val="16"/>
            <color indexed="81"/>
            <rFont val="Calibri"/>
            <family val="2"/>
            <scheme val="minor"/>
          </rPr>
          <t>Resultado final alcanzado, que se obtiene de la sumatoria entre el cumplimiento del primer y segundo semestre de acuerdo con lo concertado.</t>
        </r>
      </text>
    </comment>
    <comment ref="N4" authorId="1" shapeId="0" xr:uid="{00000000-0006-0000-0400-000008000000}">
      <text>
        <r>
          <rPr>
            <sz val="16"/>
            <color indexed="81"/>
            <rFont val="Calibri"/>
            <family val="2"/>
            <scheme val="minor"/>
          </rPr>
          <t>Porcentaje de cumplimiento de los compromisos gerenciales del año de acuerdo con el peso ponderado que se asignó al compromiso institucional.</t>
        </r>
      </text>
    </comment>
    <comment ref="O4" authorId="1" shapeId="0" xr:uid="{00000000-0006-0000-0400-000009000000}">
      <text>
        <r>
          <rPr>
            <sz val="16"/>
            <color indexed="81"/>
            <rFont val="Tahoma"/>
            <family val="2"/>
          </rPr>
          <t xml:space="preserve">Soportes que acompañan la ejecución de los compromisos gerenciales y que pueden encontrarse de forma física y/o virtual. </t>
        </r>
      </text>
    </comment>
    <comment ref="I5" authorId="3" shapeId="0" xr:uid="{00000000-0006-0000-0400-00000A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para este periodo.</t>
        </r>
      </text>
    </comment>
    <comment ref="J5" authorId="0" shapeId="0" xr:uid="{00000000-0006-0000-0400-00000B000000}">
      <text>
        <r>
          <rPr>
            <sz val="16"/>
            <color indexed="81"/>
            <rFont val="Calibri"/>
            <family val="2"/>
            <scheme val="minor"/>
          </rPr>
          <t>Se verifica el avance de los compromisos e indicadores definidos en la etapa de concertación y se registra el resultado del indicador asociado al compromiso con corte al primer semestre del año.</t>
        </r>
      </text>
    </comment>
    <comment ref="K5" authorId="3" shapeId="0" xr:uid="{00000000-0006-0000-0400-00000C000000}">
      <text>
        <r>
          <rPr>
            <sz val="16"/>
            <color indexed="81"/>
            <rFont val="Calibri"/>
            <family val="2"/>
            <scheme val="minor"/>
          </rPr>
          <t>Se registra el porcentaje programado de cumplimiento de cada compromiso gerencial durante este periodo.</t>
        </r>
      </text>
    </comment>
    <comment ref="L5" authorId="0" shapeId="0" xr:uid="{00000000-0006-0000-0400-00000D000000}">
      <text>
        <r>
          <rPr>
            <sz val="16"/>
            <color indexed="81"/>
            <rFont val="Calibri"/>
            <family val="2"/>
            <scheme val="minor"/>
          </rPr>
          <t>Se verifica el avance de 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      </r>
      </text>
    </comment>
    <comment ref="O5" authorId="1" shapeId="0" xr:uid="{00000000-0006-0000-0400-00000E000000}">
      <text>
        <r>
          <rPr>
            <sz val="16"/>
            <color indexed="81"/>
            <rFont val="Calibri"/>
            <family val="2"/>
            <scheme val="minor"/>
          </rPr>
          <t>Breve descripción del producto o actividad indicada como evidencia.</t>
        </r>
      </text>
    </comment>
    <comment ref="P5" authorId="1" shapeId="0" xr:uid="{00000000-0006-0000-0400-00000F000000}">
      <text>
        <r>
          <rPr>
            <sz val="16"/>
            <color indexed="81"/>
            <rFont val="Calibri"/>
            <family val="2"/>
            <scheme val="minor"/>
          </rPr>
          <t>Ubicación de la misma ya sea en medios físicos o electrónicos.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Ligia del Pilar Agudelo</author>
  </authors>
  <commentList>
    <comment ref="H108" authorId="0" shapeId="0" xr:uid="{00000000-0006-0000-0500-000001000000}">
      <text>
        <r>
          <rPr>
            <sz val="16"/>
            <color rgb="FF000000"/>
            <rFont val="Calibri"/>
            <family val="2"/>
          </rPr>
          <t xml:space="preserve">Sumatoria simple de la evaluación, dividido por el numero de competencias evaluadas
</t>
        </r>
      </text>
    </comment>
    <comment ref="I108" authorId="0" shapeId="0" xr:uid="{00000000-0006-0000-0500-000002000000}">
      <text>
        <r>
          <rPr>
            <sz val="16"/>
            <color rgb="FF000000"/>
            <rFont val="Calibri"/>
            <family val="2"/>
          </rPr>
          <t>Resultado porcentual de las competencias que pesan el 20% de la evaluación individual</t>
        </r>
      </text>
    </comment>
  </commentList>
</comments>
</file>

<file path=xl/sharedStrings.xml><?xml version="1.0" encoding="utf-8"?>
<sst xmlns="http://schemas.openxmlformats.org/spreadsheetml/2006/main" count="278" uniqueCount="217">
  <si>
    <t>Productividad</t>
  </si>
  <si>
    <t>Objetivos institucionales / compromisos gerenciales</t>
  </si>
  <si>
    <t>Valoración de las competencias comunes y directivas</t>
  </si>
  <si>
    <t>Construcción de integridad</t>
  </si>
  <si>
    <t>Gestión cultural</t>
  </si>
  <si>
    <t>Desarrollo de personas y equipos</t>
  </si>
  <si>
    <t>Total</t>
  </si>
  <si>
    <t>Instructivo de Diligenciamiento</t>
  </si>
  <si>
    <t xml:space="preserve"> Objetivos institucionales</t>
  </si>
  <si>
    <t>Son los definidos en la planeación institucional en concordancia con lo establecido con el Plan Nacional de Desarrollo, el Plan Estratégico Sectorial, el Plan Estratégico Institucional y el Plan de Acción Anual y que deberán estar relacionados con los compromisos de cada gerente público.</t>
  </si>
  <si>
    <t>Compromisos Gerenciales</t>
  </si>
  <si>
    <t xml:space="preserve">Comprenden los resultados a ser medidos, cuantificados y verificados que adelantará el gerente público para el cumplimiento efectivo de los objetivos de la entidad. </t>
  </si>
  <si>
    <t>Indicador</t>
  </si>
  <si>
    <t>Es la representación cuantitativa en número o porcentaje que debe ser verificable objetivamente y mediante el cual se determina el cumplimiento de los compromisos gerenciales.</t>
  </si>
  <si>
    <t>Fecha inicio – fin</t>
  </si>
  <si>
    <t>Corresponde al lapso de ejecución del compromiso concertado en el cual deberán adelantarse las acciones necesarias para el cumplimiento del mismo.</t>
  </si>
  <si>
    <t>Actividades</t>
  </si>
  <si>
    <t>Corresponden a las principales acciones definidas por el gerente público que harán posible el logro de los compromisos gerenciales generando así las evidencias que permitan el seguimiento a la gestión. Estas no deberán ser menos de 3 ni más de 5 por cada compromiso gerencial.</t>
  </si>
  <si>
    <r>
      <t>Peso</t>
    </r>
    <r>
      <rPr>
        <sz val="14"/>
        <color rgb="FF000000"/>
        <rFont val="Arial"/>
        <family val="2"/>
      </rPr>
      <t xml:space="preserve"> </t>
    </r>
    <r>
      <rPr>
        <b/>
        <sz val="14"/>
        <color rgb="FF000000"/>
        <rFont val="Arial"/>
        <family val="2"/>
      </rPr>
      <t>ponderado</t>
    </r>
  </si>
  <si>
    <t xml:space="preserve">Corresponde al porcentaje de cada compromiso concertado con el superior jerárquico, en función de las metas de la entidad. </t>
  </si>
  <si>
    <t>Porcentaje de cumplimiento programado al primer semestre</t>
  </si>
  <si>
    <t>Se registra el porcentaje programado de cumplimiento de cada compromiso gerencial para este periodo.</t>
  </si>
  <si>
    <t>Porcentaje de cumplimiento de indicador primer semestre</t>
  </si>
  <si>
    <t>Se verifica el avance de los compromisos e indicadores definidos en la etapa de concertación y se registra el resultado del indicador asociado al compromiso con corte al primer semestre del año.</t>
  </si>
  <si>
    <t>Observaciones del avance y Oportunidades de mejora</t>
  </si>
  <si>
    <t>Se registran los aspectos de mejora para el cumplimiento de los compromisos concertados que se encuentren retrasados conforme a lo programado.</t>
  </si>
  <si>
    <t>Porcentaje de cumplimiento programado al segundo semestre:</t>
  </si>
  <si>
    <t>Se registra el porcentaje programado de cumplimiento de cada compromiso gerencial durante este periodo.</t>
  </si>
  <si>
    <t>Porcentaje de cumplimiento de indicador segundo semestre</t>
  </si>
  <si>
    <t>Se verifica el avance de los compromisos e indicadores definidos en la etapa de concertación y se registra el resultado del indicador asociado al compromiso con corte al segundo semestre del año (no acumulado). Este deberá expresarse en términos porcentuales reflejando lo ejecutado frente a lo programado durante este periodo.</t>
  </si>
  <si>
    <t>Porcentaje de cumplimiento del año</t>
  </si>
  <si>
    <t>Se refiere al resultado final alcanzado, que se obtiene de la sumatoria entre el cumplimiento del primer y segundo semestre de acuerdo con lo concertado.</t>
  </si>
  <si>
    <t>Resultado</t>
  </si>
  <si>
    <t>Porcentaje de cumplimiento de los compromisos gerenciales del año de acuerdo con el peso ponderado que se asignó al compromiso institucional.</t>
  </si>
  <si>
    <t>Evidencias</t>
  </si>
  <si>
    <t>Comprende los soportes que acompañan la ejecución de los compromisos gerenciales y que pueden encontrarse de forma física y/o virtual. Para ello se deberá consignar una breve descripción del producto o actividad indicada como evidencia, así como la ubicación de la misma ya sea en medios físicos o electrónicos.</t>
  </si>
  <si>
    <t>Competencias y conductas asociadas</t>
  </si>
  <si>
    <t>Son las establecidas en el Decreto 815 de 2018 compilado en el Decreto 1083 de 2015.</t>
  </si>
  <si>
    <t xml:space="preserve">Autovaloración </t>
  </si>
  <si>
    <t>Se registra la información de la autoevaluación realizada por cada gerente público previo a la concertación de los acuerdos de gestión y es un insumo fundamental en todo el proceso.</t>
  </si>
  <si>
    <t>Evaluación actual</t>
  </si>
  <si>
    <t xml:space="preserve">Este resultado se obtiene de la valoración de cada una de las conductas asociadas a todas las competencias en una escala de 1 a 5, obteniendo por cada competencia un promedio simple. Este valor debe multiplicarse por el porcentaje previamente asignado a cada evaluador (Superior jerárquico, 60%; pares, 20%; y colaboradores, 20%) </t>
  </si>
  <si>
    <t>Evaluación final</t>
  </si>
  <si>
    <t>Es el resultado final de la valoración realizada por su superior jerárquico, los pares y el equipo de trabajo, con el fin de identificar la oferta de capacitación para el cierre de brechas de competencias.</t>
  </si>
  <si>
    <t>Comentarios para la retroalimentación</t>
  </si>
  <si>
    <t>El superior jerárquico visualiza la totalidad de la valoración integral de competencias e identifica y registra las fortalezas y oportunidades de desarrollo del gerente público que acompañan su gestión.</t>
  </si>
  <si>
    <t>Formato 1. Concertación de Compromisos Gerenciales</t>
  </si>
  <si>
    <t>No.</t>
  </si>
  <si>
    <t>Objetivos institucionales</t>
  </si>
  <si>
    <t>Compromisos gerenciales</t>
  </si>
  <si>
    <t xml:space="preserve"> Indicador</t>
  </si>
  <si>
    <t xml:space="preserve">Fecha inicio-fin dd/mm/aa </t>
  </si>
  <si>
    <t>Peso ponderado</t>
  </si>
  <si>
    <t xml:space="preserve">Avance </t>
  </si>
  <si>
    <t>% cumplimiento programado a 1er semestre</t>
  </si>
  <si>
    <t>% cumplimiento programado a 2° semestre</t>
  </si>
  <si>
    <t>Pilar 1. Productividad Social</t>
  </si>
  <si>
    <t>Cumplimiento 100% del Plan de Acción 
(Del Área que Lídera)</t>
  </si>
  <si>
    <t xml:space="preserve">Proyecto de Innovación Pública </t>
  </si>
  <si>
    <t>Pilar 2. Construcción de integridad</t>
  </si>
  <si>
    <t>Pilar 3. Gestión Cultural</t>
  </si>
  <si>
    <t>Pilar 4. Desarrollo de personas y equipos</t>
  </si>
  <si>
    <t xml:space="preserve">Total </t>
  </si>
  <si>
    <t xml:space="preserve">Firma del Superior Jerárquico </t>
  </si>
  <si>
    <t xml:space="preserve">FECHA </t>
  </si>
  <si>
    <t>VIGENCIA</t>
  </si>
  <si>
    <t xml:space="preserve">Firma del Gerente Público </t>
  </si>
  <si>
    <t>Formato 2. Seguimiento y Retroalimentación de Compromisos Gerenciales</t>
  </si>
  <si>
    <t xml:space="preserve">Retroalimentación </t>
  </si>
  <si>
    <t>% cumplimiento de Indicador 1er Semestre</t>
  </si>
  <si>
    <t xml:space="preserve">Descripción </t>
  </si>
  <si>
    <t xml:space="preserve">Ubicación </t>
  </si>
  <si>
    <t>Observaciones del avance y oportunidad de mejora</t>
  </si>
  <si>
    <t>Formato 3. Evaluación de Compromisos Gerenciales</t>
  </si>
  <si>
    <t xml:space="preserve">% Cumplimiento año </t>
  </si>
  <si>
    <t xml:space="preserve">Resultado </t>
  </si>
  <si>
    <t>% cumplimiento programado a 2do semestre</t>
  </si>
  <si>
    <t>% Cumplimiento de indicador 2do Semestre</t>
  </si>
  <si>
    <t>Firma del Gerente Público</t>
  </si>
  <si>
    <t>Criterios de valoracion</t>
  </si>
  <si>
    <t>Es consistente en su comportamiento, da ejemplo e influye en otros, es un referente en su organización y trasciende su entorno de gestión.</t>
  </si>
  <si>
    <t>Es consistente en su comportamiento y se destaca entre sus pares y en los entornos donde se desenvuelve. Puede afianzar.</t>
  </si>
  <si>
    <t>Su comportamiento se evidencia de manera regular en los entornos en los que se desenvuelve. Puede mejorar.</t>
  </si>
  <si>
    <t xml:space="preserve">No es consistente en su comportamiento, requiere de acompañamiento. Puede mejorar.   </t>
  </si>
  <si>
    <t xml:space="preserve">Su comportamiento no se manifiesta, requiere de retroalimentación directa y acompañamiento. Puede mejorar.
</t>
  </si>
  <si>
    <t>Competencias comunes / directivas</t>
  </si>
  <si>
    <t>Definición de la competencia</t>
  </si>
  <si>
    <t>Conductas asociadas</t>
  </si>
  <si>
    <t>Valoracion de los servidores publicos  [1-5]</t>
  </si>
  <si>
    <t>Valoracion actual</t>
  </si>
  <si>
    <t xml:space="preserve">Comentarios para la retroalimentación </t>
  </si>
  <si>
    <t xml:space="preserve">Superior
</t>
  </si>
  <si>
    <t xml:space="preserve">
Pares
</t>
  </si>
  <si>
    <t xml:space="preserve">Colaboradores </t>
  </si>
  <si>
    <t xml:space="preserve">Aprendizaje continuo </t>
  </si>
  <si>
    <t>Identificar, incorporar y aplicar nuevos conocimientos sobre regulaciones vigentes, tecnologías disponibles, métodos y programas de trabajo, para mantener actualizada la efectividad de sus prácticas laborales y su visión del contexto.</t>
  </si>
  <si>
    <t>Mantiene sus competencias actualizadas en función de los cambios que exige la administración pública en la prestación de un óptimo servicio.</t>
  </si>
  <si>
    <t>Gestiona sus propias fuentes de información confiable y/o participa de espacios informativos y de capacitación.</t>
  </si>
  <si>
    <t>Comparte sus saberes y habilidades con sus compañeros de trabajo, y aprende de sus colegas habilidades diferenciales, que le permiten nivelar sus conocimientos en flujos informales de inter-aprendizaje.</t>
  </si>
  <si>
    <t>Total Puntaje Evaluador</t>
  </si>
  <si>
    <t>Orientación a resultados</t>
  </si>
  <si>
    <t>Realizar las funciones y cumplir los compromisos organizacionales con eficacia, calidad y oportunidad.</t>
  </si>
  <si>
    <t>Asume la responsabilidad por sus resultados.</t>
  </si>
  <si>
    <t>Trabaja con base en objetivos claramente establecidos y realistas.</t>
  </si>
  <si>
    <t>Diseña y utiliza indicadores para medir y comprobar los resultados obtenidos.</t>
  </si>
  <si>
    <t>Adopta medidas para minimizar riesgos.</t>
  </si>
  <si>
    <t>Plantea estrategias para alcanzar o superar los resultados esperados.</t>
  </si>
  <si>
    <t>Se fija metas y obtiene los resultados institucionales esperados.</t>
  </si>
  <si>
    <t>Cumple con oportunidad las funciones de acuerdo con los estándares, objetivos y tiempos establecidos por la entidad.</t>
  </si>
  <si>
    <t>Gestiona recursos para mejorar la productividad y toma medidas necesarias para minimizar los riesgos.</t>
  </si>
  <si>
    <t>Aporta elementos para la consecución de resultados enmarcando sus productos y / o servicios dentro de las normas que rigen a la entidad.</t>
  </si>
  <si>
    <t>Evalúa de forma regular el grado de consecución de los objetivos.</t>
  </si>
  <si>
    <t>Orientación al usuario y al ciudadano</t>
  </si>
  <si>
    <t>Dirigir las decisiones y acciones a la satisfacción de las necesidades e intereses de los usuarios (internos y externos) y de los ciudadanos, de conformidad con las responsabilidades públicas asignadas a la entidad.</t>
  </si>
  <si>
    <t>Valora y atiende las necesidades y peticiones de los usuarios y de los ciudadanos de forma oportuna.</t>
  </si>
  <si>
    <t>Reconoce la interdependencia entre su trabajo y el de otros.</t>
  </si>
  <si>
    <t>Establece mecanismos para conocer las necesidades e inquietudes de los usuarios y ciudadanos.</t>
  </si>
  <si>
    <t>Incorpora las necesidades de usuarios y ciudadanos en los proyectos institucionales, teniendo en cuenta la visión de servicio a corto, mediano y largo plazo.</t>
  </si>
  <si>
    <t>Aplica los conceptos de no estigmatización y no discriminación y genera espacios y lenguaje incluyente.</t>
  </si>
  <si>
    <t>Escucha activamente e informa con veracidad al usuario o ciudadano.</t>
  </si>
  <si>
    <t>Compromiso con la organización</t>
  </si>
  <si>
    <t>Alinear el propio comportamiento a las necesidades, prioridades y metas organizacionales.</t>
  </si>
  <si>
    <t>Promueve el cumplimiento de las metas de la organización y respeta sus normas.</t>
  </si>
  <si>
    <t>Antepone las necesidades de la organización a sus propias necesidades.</t>
  </si>
  <si>
    <t>Apoya a la organización en situaciones difíciles.</t>
  </si>
  <si>
    <t>Demuestra sentido de pertenencia en todas sus actuaciones.</t>
  </si>
  <si>
    <t>Toma la iniciativa de colaborar con sus compañeros y con otras áreas cuando se requiere, sin descuidar sus tareas.</t>
  </si>
  <si>
    <t>Trabajo en equipo</t>
  </si>
  <si>
    <t>Trabajar con otros de forma integrada y armónica para la consecución de metas institucionales comunes.</t>
  </si>
  <si>
    <t>Cumple los compromisos que adquiere con el equipo.</t>
  </si>
  <si>
    <t>Respeta la diversidad de criterios y opiniones de los miembros del equipo.</t>
  </si>
  <si>
    <t>Asume su responsabilidad como miembro de un equipo de trabajo y se enfoca en contribuir con el compromiso y la motivación de sus miembros.</t>
  </si>
  <si>
    <t>Planifica las propias acciones teniendo en cuenta su repercusión en la consecución de los objetivos grupales.</t>
  </si>
  <si>
    <t>Establece una comunicación directa con los miembros del equipo que permite compartir información e ideas en condiciones de respeto y cordialidad.</t>
  </si>
  <si>
    <t>Integra a los nuevos miembros y facilita su proceso de reconocimiento y apropiación de las actividades a cargo del equipo.</t>
  </si>
  <si>
    <t>Adaptación al cambio</t>
  </si>
  <si>
    <t>Enfrentar con flexibilidad las situaciones nuevas asumiendo un manejo positivo y constructivo de los cambios.</t>
  </si>
  <si>
    <t>Acepta y se adapta fácilmente a las nuevas situaciones.</t>
  </si>
  <si>
    <t>Responde al cambio con flexibilidad.</t>
  </si>
  <si>
    <t>Apoya a la entidad en nuevas decisiones y coopera activamente en la implementación de nuevos objetivos. formas de trabajo y procedimientos.</t>
  </si>
  <si>
    <t>Promueve al grupo para que se adapten a las nuevas condiciones.</t>
  </si>
  <si>
    <t xml:space="preserve">Resolución de conflictos </t>
  </si>
  <si>
    <t>Capacidad para identificar situaciones que generen conflicto, prevenirlas o afrontarlas ofreciendo alternativas de solución y evitando las consecuencias negativas.</t>
  </si>
  <si>
    <t xml:space="preserve">Establece estrategias que permitan prevenir los conflictos o detectarlos a tiempo. </t>
  </si>
  <si>
    <t>Evalúa las causas del conflicto de manera objetiva para tomar decisiones.</t>
  </si>
  <si>
    <t>Aporta opiniones, ideas o sugerencias para solucionar los conflictos en el equipo.</t>
  </si>
  <si>
    <t xml:space="preserve">Asume como propia la solución acordada por el equipo. </t>
  </si>
  <si>
    <t xml:space="preserve">Aplica soluciones de conflictos anteriores para situaciones similares. </t>
  </si>
  <si>
    <t>Visión estratégica</t>
  </si>
  <si>
    <t>Anticipar oportunidades y riesgos en el mediano y largo plazo para el área a cargo, la organización y su entorno, de modo tal que la estrategia directiva identifique la alternativa más adecuada frente a cada situación presente o eventual, comunicando al equipo la lógica de las decisiones directivas que contribuyan al beneficio de la entidad y del país.</t>
  </si>
  <si>
    <t xml:space="preserve">Articula objetivos, recursos y metas de forma tal que los resultados generen valor. </t>
  </si>
  <si>
    <t>Adopta alternativas si el contexto presenta obstrucciones a la ejecución de la planeación anual, involucrando al equipo, aliados y superiores para el logro de los objetivos.</t>
  </si>
  <si>
    <t>Vincula a los actores con incidencia potencial en los resultados del área a su cargo, para articular acciones o anticipar negociaciones necesarias.</t>
  </si>
  <si>
    <t>Monitorea periódicamente los resultados alcanzados e introduce cambios en la planeación para alcanzarlos.</t>
  </si>
  <si>
    <t>Presenta nuevas estrategias ante aliados y superiores para contribuir al logro de los objetivos institucionales.</t>
  </si>
  <si>
    <t>Comunica de manera asertiva, clara y contundente el objetivo o la meta, logrando la motivación y compromiso de los equipos de trabajo.</t>
  </si>
  <si>
    <t>Planeación</t>
  </si>
  <si>
    <t>Determinar eficazmente las metas y prioridades institucionales, identificando las acciones, los responsables, los plazos y los recursos requeridos para alcanzarlas.</t>
  </si>
  <si>
    <t>Prevé situaciones y escenarios futuros.</t>
  </si>
  <si>
    <t>Establece los planes de acción necesarios para el desarrollo de los objetivos estratégicos, teniendo en cuenta actividades, responsables, plazos y recursos requeridos; promoviendo altos estándares de desempeño.</t>
  </si>
  <si>
    <t>Hace seguimiento a la planeación institucional, con base en los indicadores y metas planeadas, verificando que se realicen los ajustes y retroalimentando el proceso.</t>
  </si>
  <si>
    <t>Orienta la planeación institucional con una visión estratégica, que tiene en cuenta las necesidades y expectativas de los usuarios y ciudadanos.</t>
  </si>
  <si>
    <t>Optimiza el uso de los recursos.</t>
  </si>
  <si>
    <t xml:space="preserve">Concreta oportunidades que generan valor a corto, mediano y largo plazo. </t>
  </si>
  <si>
    <t>Toma de decisiones</t>
  </si>
  <si>
    <t>Elegir entre dos o más alternativas para solucionar un problema o atender una situación, comprometiéndose con acciones concretas y consecuentes con la decisión.</t>
  </si>
  <si>
    <t>Elige con oportunidad, entre las alternativas disponibles, los proyectos a realizar, estableciendo responsabilidades precisas con base en las prioridades de la entidad.</t>
  </si>
  <si>
    <t>Toma en cuenta la opinión técnica de los miembros de su equipo al analizar las alternativas existentes para tomar una decisión y desarrollarla.</t>
  </si>
  <si>
    <t>Decide en situaciones de alta complejidad e incertidumbre teniendo en consideración la consecución de logros y objetivos de la entidad.</t>
  </si>
  <si>
    <t>Efectúa los cambios que considera necesarios para solucionar los problemas detectados o atender situaciones particulares y se hace responsable de la decisión tomada.</t>
  </si>
  <si>
    <t xml:space="preserve">Detecta amenazas y oportunidades frente a posibles decisiones y elige de forma pertinente. </t>
  </si>
  <si>
    <t>Asume los riesgos de las decisiones tomadas.</t>
  </si>
  <si>
    <t>Gestión del desarrollo de las personas</t>
  </si>
  <si>
    <t>Forjar un clima laboral en el que los intereses de los equipos y de las personas se armonicen con los objetivos y resultados de la organización, generando oportunidades de aprendizaje y desarrollo, además de incentivos para reforzar el alto rendimiento.</t>
  </si>
  <si>
    <t>Identifica las competencias de los miembros del equipo, las evalúa y las impulsa activamente para su desarrollo y aplicación a las tareas asignadas.</t>
  </si>
  <si>
    <t>Promueve la formación de equipos con interáreas positivas y genera espacios de aprendizaje colaborativo, poniendo en común experiencias, hallazgos y problemas.</t>
  </si>
  <si>
    <t>Organiza los entornos de trabajo para fomentar la polivalencia profesional de los miembros del equipo, facilitando la rotación de puestos y de tareas.</t>
  </si>
  <si>
    <t>Asume una función orientadora para promover y afianzar las mejores prácticas y desempeños.</t>
  </si>
  <si>
    <t>Empodera a los miembros del equipo dándoles autonomía y poder de decisión, preservando la equidad interna y generando compromiso en su equipo de trabajo.</t>
  </si>
  <si>
    <t>Se capacita permanentemente y actualiza sus competencias y estrategias directivas.</t>
  </si>
  <si>
    <t>Pensamiento sistémico</t>
  </si>
  <si>
    <t>Comprender y afrontar la realidad y sus conexiones para abordar el funcionamiento integral y articulado de la organización e incidir en los resultados esperados.</t>
  </si>
  <si>
    <t>Integra varias áreas de conocimiento para interpretar las interacciones del entorno.</t>
  </si>
  <si>
    <t>Comprende y gestiona las interrelaciones entre las causas y los efectos dentro de los diferentes procesos en los que participa.</t>
  </si>
  <si>
    <t>Identifica la dinámica de los sistemas en los que se ve inmerso y sus conexiones para afrontar los retos del entorno.</t>
  </si>
  <si>
    <t>Participa activamente en el equipo considerando su complejidad e interárea para impactar en los resultados esperados.</t>
  </si>
  <si>
    <t>Influye positivamente al equipo desde una perspectiva sistémica, generando una dinámica propia que integre diversos enfoques para interpretar el entorno.</t>
  </si>
  <si>
    <t>Liderazgo efectivo</t>
  </si>
  <si>
    <t xml:space="preserve">Gerenciar equipos, optimizando la aplicación del talento disponible y creando un entorno positivo y de compromiso para el logro de los resultados. </t>
  </si>
  <si>
    <t>Traduce la visión y logra que cada miembro del equipo se comprometa y aporte, en un entorno participativo y de toma de decisiones.</t>
  </si>
  <si>
    <t>Forma equipos y les delega responsabilidades y tareas en función de las competencias, el potencial y los intereses de los miembros del equipo.</t>
  </si>
  <si>
    <t>Crea compromiso y moviliza a los miembros de su equipo a gestionar, aceptar retos, desafíos y directrices, superando intereses personales para alcanzar las metas.</t>
  </si>
  <si>
    <t>Brinda apoyo y motiva a su equipo en momentos de adversidad, a la vez que comparte las mejores prácticas y desempeños y celebra el éxito con su gente, incidiendo positivamente en la calidad de vida laboral.</t>
  </si>
  <si>
    <t>Propicia, favorece y acompaña las condiciones para generar y mantener un clima laboral positivo en un entorno de inclusión.</t>
  </si>
  <si>
    <t>Fomenta la comunicación clara y concreta en un entorno de respeto.</t>
  </si>
  <si>
    <t xml:space="preserve">Valoracion  final </t>
  </si>
  <si>
    <t>Formato 5. Consolidado de Evaluación del Acuerdo de Gestión y Retroalimentación</t>
  </si>
  <si>
    <t xml:space="preserve">Evaluación Final </t>
  </si>
  <si>
    <t xml:space="preserve">Nombre del Gerente Público: </t>
  </si>
  <si>
    <t>Área en la que se desempeña:</t>
  </si>
  <si>
    <t>Fecha:</t>
  </si>
  <si>
    <t>Evaluación compromisos gerenciales - Pilares (Formato 3)</t>
  </si>
  <si>
    <t>PONDERADO</t>
  </si>
  <si>
    <t>Valoración de competencias - Ejes (Formato 4)</t>
  </si>
  <si>
    <t xml:space="preserve">PONDERADO </t>
  </si>
  <si>
    <t xml:space="preserve">NOTA FINAL </t>
  </si>
  <si>
    <t>CUMPLIMIENTO FINAL</t>
  </si>
  <si>
    <t xml:space="preserve">Comentarios de retroalimentación </t>
  </si>
  <si>
    <t xml:space="preserve">Compromisos Gerenciales - Pilares </t>
  </si>
  <si>
    <t>Competencias - Ejes</t>
  </si>
  <si>
    <t>VIGENCIA:</t>
  </si>
  <si>
    <r>
      <t xml:space="preserve">Nota: </t>
    </r>
    <r>
      <rPr>
        <sz val="15"/>
        <color theme="1"/>
        <rFont val="Verdana"/>
        <family val="2"/>
      </rPr>
      <t>El número de pares y colaboradores, será potestativo de la entidad, se recomienda como mínimo dos de cada uno.</t>
    </r>
  </si>
  <si>
    <t>VALORACIÓN DE COMPETENCIAS COMPORTAMENTALES</t>
  </si>
  <si>
    <t>Proceso: Fortalecimiento y capacidades humanas</t>
  </si>
  <si>
    <t>FC-FM-063</t>
  </si>
  <si>
    <t>Código:</t>
  </si>
  <si>
    <t>Versión: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</si>
</sst>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4"/>
      <color theme="0"/>
      <name val="Times New Roman"/>
      <family val="1"/>
    </font>
    <font>
      <b/>
      <sz val="16"/>
      <color theme="1"/>
      <name val="Calibri"/>
      <family val="2"/>
      <scheme val="minor"/>
    </font>
    <font>
      <b/>
      <sz val="22"/>
      <color theme="8" tint="-0.499984740745262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sz val="16"/>
      <color indexed="8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Helvetica Neue"/>
      <family val="2"/>
    </font>
    <font>
      <sz val="9"/>
      <color indexed="81"/>
      <name val="Tahoma"/>
      <family val="2"/>
    </font>
    <font>
      <b/>
      <sz val="20"/>
      <color theme="1"/>
      <name val="Helvetica Neue"/>
      <family val="2"/>
    </font>
    <font>
      <b/>
      <sz val="18"/>
      <color theme="1"/>
      <name val="Helvetica Neue"/>
      <family val="2"/>
    </font>
    <font>
      <b/>
      <sz val="20"/>
      <color theme="8" tint="-0.499984740745262"/>
      <name val="Helvetica Neue"/>
      <family val="2"/>
    </font>
    <font>
      <b/>
      <sz val="20"/>
      <color theme="0"/>
      <name val="Helvetica Neue"/>
      <family val="2"/>
    </font>
    <font>
      <sz val="14"/>
      <color theme="8" tint="-0.499984740745262"/>
      <name val="Helvetica Neue"/>
      <family val="2"/>
    </font>
    <font>
      <b/>
      <sz val="36"/>
      <color theme="1"/>
      <name val="Helvetica Neue"/>
      <family val="2"/>
    </font>
    <font>
      <sz val="16"/>
      <color indexed="81"/>
      <name val="Tahoma"/>
      <family val="2"/>
    </font>
    <font>
      <sz val="14"/>
      <color theme="8" tint="-0.499984740745262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8" tint="-0.499984740745262"/>
      <name val="Arial"/>
      <family val="2"/>
    </font>
    <font>
      <b/>
      <sz val="18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8"/>
      <color theme="1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22"/>
      <color theme="0"/>
      <name val="Arial"/>
      <family val="2"/>
    </font>
    <font>
      <sz val="22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2"/>
      <color theme="1"/>
      <name val="Helvetica Neue"/>
      <family val="2"/>
    </font>
    <font>
      <sz val="12"/>
      <color theme="1"/>
      <name val="Helvetica Neue"/>
      <family val="2"/>
    </font>
    <font>
      <sz val="18"/>
      <color theme="1"/>
      <name val="Helvetica Neue"/>
      <family val="2"/>
    </font>
    <font>
      <b/>
      <sz val="22"/>
      <color theme="0"/>
      <name val="Calibri"/>
      <family val="2"/>
      <scheme val="minor"/>
    </font>
    <font>
      <b/>
      <sz val="22"/>
      <color theme="1"/>
      <name val="Helvetica Neue"/>
      <family val="2"/>
    </font>
    <font>
      <b/>
      <sz val="22"/>
      <color theme="0"/>
      <name val="Helvetica Neue"/>
      <family val="2"/>
    </font>
    <font>
      <sz val="22"/>
      <color theme="1"/>
      <name val="Helvetica Neue"/>
      <family val="2"/>
    </font>
    <font>
      <b/>
      <sz val="22"/>
      <color theme="8" tint="-0.499984740745262"/>
      <name val="Helvetica Neue"/>
      <family val="2"/>
    </font>
    <font>
      <b/>
      <sz val="48"/>
      <color theme="1"/>
      <name val="Helvetica Neue"/>
      <family val="2"/>
    </font>
    <font>
      <sz val="20"/>
      <color theme="1"/>
      <name val="Helvetica Neue"/>
      <family val="2"/>
    </font>
    <font>
      <sz val="20"/>
      <name val="Helvetica Neue"/>
      <family val="2"/>
    </font>
    <font>
      <sz val="20"/>
      <color theme="1"/>
      <name val="Calibri"/>
      <family val="2"/>
      <scheme val="minor"/>
    </font>
    <font>
      <sz val="16"/>
      <color rgb="FF000000"/>
      <name val="Calibri"/>
      <family val="2"/>
    </font>
    <font>
      <sz val="14"/>
      <color theme="1"/>
      <name val="Verdana"/>
      <family val="2"/>
    </font>
    <font>
      <b/>
      <sz val="14"/>
      <color theme="1"/>
      <name val="Verdana"/>
      <family val="2"/>
    </font>
    <font>
      <b/>
      <sz val="16"/>
      <color theme="1"/>
      <name val="Verdana"/>
      <family val="2"/>
    </font>
    <font>
      <sz val="15"/>
      <color theme="1"/>
      <name val="Verdana"/>
      <family val="2"/>
    </font>
    <font>
      <b/>
      <sz val="15"/>
      <color theme="1"/>
      <name val="Verdana"/>
      <family val="2"/>
    </font>
    <font>
      <sz val="14"/>
      <color rgb="FF000000"/>
      <name val="Verdana"/>
      <family val="2"/>
    </font>
    <font>
      <b/>
      <sz val="14"/>
      <color theme="0"/>
      <name val="Verdana"/>
      <family val="2"/>
    </font>
    <font>
      <sz val="16"/>
      <color theme="1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12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color theme="1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206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2060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theme="1" tint="4.9989318521683403E-2"/>
      </top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/>
      <diagonal/>
    </border>
    <border>
      <left/>
      <right style="hair">
        <color theme="1" tint="4.9989318521683403E-2"/>
      </right>
      <top/>
      <bottom/>
      <diagonal/>
    </border>
    <border>
      <left style="hair">
        <color theme="1" tint="4.9989318521683403E-2"/>
      </left>
      <right/>
      <top style="hair">
        <color theme="1" tint="4.9989318521683403E-2"/>
      </top>
      <bottom style="hair">
        <color theme="1" tint="4.9989318521683403E-2"/>
      </bottom>
      <diagonal/>
    </border>
    <border>
      <left/>
      <right/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/>
      <diagonal/>
    </border>
    <border>
      <left/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 style="medium">
        <color rgb="FF002060"/>
      </bottom>
      <diagonal/>
    </border>
    <border>
      <left/>
      <right/>
      <top/>
      <bottom style="hair">
        <color theme="1" tint="4.9989318521683403E-2"/>
      </bottom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medium">
        <color rgb="FF002060"/>
      </bottom>
      <diagonal/>
    </border>
    <border>
      <left style="hair">
        <color theme="1" tint="4.9989318521683403E-2"/>
      </left>
      <right style="hair">
        <color theme="1" tint="4.9989318521683403E-2"/>
      </right>
      <top style="hair">
        <color theme="1" tint="4.9989318521683403E-2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/>
      <diagonal/>
    </border>
    <border>
      <left style="hair">
        <color theme="1" tint="4.9989318521683403E-2"/>
      </left>
      <right style="hair">
        <color theme="1" tint="4.9989318521683403E-2"/>
      </right>
      <top style="medium">
        <color rgb="FF002060"/>
      </top>
      <bottom style="hair">
        <color theme="1" tint="4.9989318521683403E-2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/>
      <right style="hair">
        <color theme="1" tint="4.9989318521683403E-2"/>
      </right>
      <top/>
      <bottom style="hair">
        <color theme="1" tint="4.9989318521683403E-2"/>
      </bottom>
      <diagonal/>
    </border>
    <border>
      <left style="hair">
        <color theme="1" tint="4.9989318521683403E-2"/>
      </left>
      <right/>
      <top/>
      <bottom style="hair">
        <color theme="1" tint="4.9989318521683403E-2"/>
      </bottom>
      <diagonal/>
    </border>
    <border>
      <left style="hair">
        <color theme="1"/>
      </left>
      <right/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 tint="4.9989318521683403E-2"/>
      </top>
      <bottom style="hair">
        <color theme="1"/>
      </bottom>
      <diagonal/>
    </border>
    <border>
      <left/>
      <right style="hair">
        <color theme="1" tint="4.9989318521683403E-2"/>
      </right>
      <top style="hair">
        <color theme="1" tint="4.9989318521683403E-2"/>
      </top>
      <bottom style="hair">
        <color theme="1"/>
      </bottom>
      <diagonal/>
    </border>
    <border>
      <left/>
      <right/>
      <top style="hair">
        <color theme="1"/>
      </top>
      <bottom style="hair">
        <color theme="1" tint="4.9989318521683403E-2"/>
      </bottom>
      <diagonal/>
    </border>
    <border>
      <left style="hair">
        <color theme="1"/>
      </left>
      <right/>
      <top/>
      <bottom style="hair">
        <color theme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theme="1"/>
      </left>
      <right/>
      <top/>
      <bottom/>
      <diagonal/>
    </border>
    <border>
      <left style="hair">
        <color theme="1"/>
      </left>
      <right/>
      <top style="hair">
        <color theme="1" tint="4.9989318521683403E-2"/>
      </top>
      <bottom/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theme="1" tint="4.9989318521683403E-2"/>
      </right>
      <top/>
      <bottom style="hair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5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5" borderId="1" xfId="0" applyFont="1" applyFill="1" applyBorder="1" applyAlignment="1">
      <alignment horizontal="center" vertical="center" wrapText="1" readingOrder="1"/>
    </xf>
    <xf numFmtId="0" fontId="3" fillId="6" borderId="1" xfId="0" applyFont="1" applyFill="1" applyBorder="1" applyAlignment="1">
      <alignment horizontal="center" vertical="center" readingOrder="1"/>
    </xf>
    <xf numFmtId="0" fontId="3" fillId="7" borderId="2" xfId="0" applyFont="1" applyFill="1" applyBorder="1" applyAlignment="1">
      <alignment horizontal="center" vertical="center" wrapText="1" readingOrder="1"/>
    </xf>
    <xf numFmtId="9" fontId="2" fillId="3" borderId="3" xfId="0" applyNumberFormat="1" applyFont="1" applyFill="1" applyBorder="1" applyAlignment="1">
      <alignment horizontal="center" vertical="center" wrapText="1" readingOrder="1"/>
    </xf>
    <xf numFmtId="9" fontId="2" fillId="3" borderId="3" xfId="0" applyNumberFormat="1" applyFont="1" applyFill="1" applyBorder="1" applyAlignment="1">
      <alignment horizontal="center" vertical="center" readingOrder="1"/>
    </xf>
    <xf numFmtId="9" fontId="2" fillId="3" borderId="4" xfId="0" applyNumberFormat="1" applyFont="1" applyFill="1" applyBorder="1" applyAlignment="1">
      <alignment horizontal="center" vertical="center" readingOrder="1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Protection="1">
      <protection locked="0"/>
    </xf>
    <xf numFmtId="0" fontId="6" fillId="8" borderId="0" xfId="0" applyFont="1" applyFill="1" applyAlignment="1" applyProtection="1">
      <alignment vertical="center"/>
      <protection locked="0"/>
    </xf>
    <xf numFmtId="0" fontId="7" fillId="8" borderId="0" xfId="0" applyFont="1" applyFill="1" applyProtection="1">
      <protection locked="0"/>
    </xf>
    <xf numFmtId="0" fontId="7" fillId="0" borderId="0" xfId="0" applyFont="1" applyProtection="1">
      <protection locked="0"/>
    </xf>
    <xf numFmtId="0" fontId="8" fillId="8" borderId="0" xfId="0" applyFont="1" applyFill="1" applyAlignment="1" applyProtection="1">
      <alignment vertical="center"/>
      <protection locked="0"/>
    </xf>
    <xf numFmtId="0" fontId="5" fillId="8" borderId="0" xfId="0" applyFont="1" applyFill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8" borderId="0" xfId="0" applyFill="1" applyProtection="1">
      <protection locked="0"/>
    </xf>
    <xf numFmtId="2" fontId="0" fillId="8" borderId="0" xfId="0" applyNumberFormat="1" applyFill="1" applyProtection="1">
      <protection locked="0"/>
    </xf>
    <xf numFmtId="2" fontId="0" fillId="0" borderId="0" xfId="0" applyNumberFormat="1" applyProtection="1">
      <protection locked="0"/>
    </xf>
    <xf numFmtId="0" fontId="10" fillId="8" borderId="0" xfId="0" applyFont="1" applyFill="1"/>
    <xf numFmtId="0" fontId="10" fillId="0" borderId="0" xfId="0" applyFont="1"/>
    <xf numFmtId="0" fontId="11" fillId="8" borderId="0" xfId="0" applyFont="1" applyFill="1" applyProtection="1">
      <protection locked="0"/>
    </xf>
    <xf numFmtId="0" fontId="15" fillId="8" borderId="0" xfId="0" applyFont="1" applyFill="1" applyAlignment="1" applyProtection="1">
      <alignment vertical="center"/>
      <protection locked="0"/>
    </xf>
    <xf numFmtId="0" fontId="16" fillId="8" borderId="0" xfId="0" applyFont="1" applyFill="1" applyAlignment="1" applyProtection="1">
      <alignment vertical="center"/>
      <protection locked="0"/>
    </xf>
    <xf numFmtId="0" fontId="17" fillId="8" borderId="0" xfId="0" applyFont="1" applyFill="1" applyProtection="1">
      <protection locked="0"/>
    </xf>
    <xf numFmtId="2" fontId="11" fillId="8" borderId="0" xfId="0" applyNumberFormat="1" applyFont="1" applyFill="1" applyProtection="1">
      <protection locked="0"/>
    </xf>
    <xf numFmtId="0" fontId="10" fillId="8" borderId="13" xfId="0" applyFont="1" applyFill="1" applyBorder="1"/>
    <xf numFmtId="0" fontId="10" fillId="8" borderId="12" xfId="0" applyFont="1" applyFill="1" applyBorder="1"/>
    <xf numFmtId="0" fontId="10" fillId="0" borderId="13" xfId="0" applyFont="1" applyBorder="1"/>
    <xf numFmtId="9" fontId="10" fillId="0" borderId="0" xfId="0" applyNumberFormat="1" applyFont="1"/>
    <xf numFmtId="0" fontId="24" fillId="0" borderId="0" xfId="0" applyFont="1" applyAlignment="1" applyProtection="1">
      <alignment wrapText="1"/>
      <protection locked="0"/>
    </xf>
    <xf numFmtId="0" fontId="23" fillId="8" borderId="0" xfId="0" applyFont="1" applyFill="1"/>
    <xf numFmtId="0" fontId="23" fillId="0" borderId="0" xfId="0" applyFont="1"/>
    <xf numFmtId="0" fontId="26" fillId="11" borderId="0" xfId="0" applyFont="1" applyFill="1"/>
    <xf numFmtId="0" fontId="22" fillId="10" borderId="43" xfId="0" applyFont="1" applyFill="1" applyBorder="1" applyAlignment="1">
      <alignment horizontal="center" vertical="center"/>
    </xf>
    <xf numFmtId="0" fontId="27" fillId="10" borderId="43" xfId="0" applyFont="1" applyFill="1" applyBorder="1" applyAlignment="1">
      <alignment horizontal="center" vertical="center" wrapText="1"/>
    </xf>
    <xf numFmtId="0" fontId="27" fillId="10" borderId="43" xfId="0" applyFont="1" applyFill="1" applyBorder="1" applyAlignment="1">
      <alignment horizontal="center" vertical="center"/>
    </xf>
    <xf numFmtId="0" fontId="25" fillId="9" borderId="43" xfId="0" applyFont="1" applyFill="1" applyBorder="1" applyAlignment="1">
      <alignment horizontal="center" vertical="center" wrapText="1"/>
    </xf>
    <xf numFmtId="0" fontId="32" fillId="9" borderId="43" xfId="0" applyFont="1" applyFill="1" applyBorder="1" applyAlignment="1">
      <alignment horizontal="center" vertical="center"/>
    </xf>
    <xf numFmtId="0" fontId="32" fillId="9" borderId="43" xfId="0" applyFont="1" applyFill="1" applyBorder="1" applyAlignment="1">
      <alignment horizontal="center" vertical="center" wrapText="1"/>
    </xf>
    <xf numFmtId="0" fontId="35" fillId="9" borderId="43" xfId="0" applyFont="1" applyFill="1" applyBorder="1" applyAlignment="1">
      <alignment horizontal="center" vertical="center" wrapText="1"/>
    </xf>
    <xf numFmtId="0" fontId="37" fillId="0" borderId="43" xfId="0" applyFont="1" applyBorder="1" applyAlignment="1" applyProtection="1">
      <alignment horizontal="left" vertical="center" wrapText="1"/>
      <protection locked="0"/>
    </xf>
    <xf numFmtId="0" fontId="37" fillId="0" borderId="14" xfId="0" applyFont="1" applyBorder="1" applyAlignment="1" applyProtection="1">
      <alignment horizontal="left" vertical="center" wrapText="1"/>
      <protection locked="0"/>
    </xf>
    <xf numFmtId="0" fontId="21" fillId="8" borderId="0" xfId="0" applyFont="1" applyFill="1" applyAlignment="1" applyProtection="1">
      <alignment vertical="center" wrapText="1"/>
      <protection locked="0"/>
    </xf>
    <xf numFmtId="0" fontId="23" fillId="8" borderId="0" xfId="0" applyFont="1" applyFill="1" applyAlignment="1" applyProtection="1">
      <alignment wrapText="1"/>
      <protection locked="0"/>
    </xf>
    <xf numFmtId="0" fontId="23" fillId="0" borderId="0" xfId="0" applyFont="1" applyAlignment="1" applyProtection="1">
      <alignment wrapText="1"/>
      <protection locked="0"/>
    </xf>
    <xf numFmtId="0" fontId="24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6" fillId="8" borderId="0" xfId="0" applyFont="1" applyFill="1" applyAlignment="1" applyProtection="1">
      <alignment vertical="center" wrapText="1"/>
      <protection locked="0"/>
    </xf>
    <xf numFmtId="0" fontId="0" fillId="8" borderId="0" xfId="0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8" fillId="8" borderId="0" xfId="0" applyFont="1" applyFill="1" applyAlignment="1" applyProtection="1">
      <alignment vertical="center" wrapText="1"/>
      <protection locked="0"/>
    </xf>
    <xf numFmtId="0" fontId="14" fillId="8" borderId="0" xfId="0" applyFont="1" applyFill="1" applyAlignment="1" applyProtection="1">
      <alignment horizontal="center" vertical="center" wrapText="1"/>
      <protection locked="0"/>
    </xf>
    <xf numFmtId="0" fontId="11" fillId="8" borderId="0" xfId="0" applyFont="1" applyFill="1" applyAlignment="1" applyProtection="1">
      <alignment wrapText="1"/>
      <protection locked="0"/>
    </xf>
    <xf numFmtId="0" fontId="15" fillId="8" borderId="0" xfId="0" applyFont="1" applyFill="1" applyAlignment="1" applyProtection="1">
      <alignment vertical="center" wrapText="1"/>
      <protection locked="0"/>
    </xf>
    <xf numFmtId="0" fontId="16" fillId="8" borderId="0" xfId="0" applyFont="1" applyFill="1" applyAlignment="1" applyProtection="1">
      <alignment vertical="center" wrapText="1"/>
      <protection locked="0"/>
    </xf>
    <xf numFmtId="0" fontId="17" fillId="8" borderId="0" xfId="0" applyFont="1" applyFill="1" applyAlignment="1" applyProtection="1">
      <alignment wrapText="1"/>
      <protection locked="0"/>
    </xf>
    <xf numFmtId="0" fontId="7" fillId="8" borderId="0" xfId="0" applyFont="1" applyFill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38" fillId="8" borderId="32" xfId="0" applyFont="1" applyFill="1" applyBorder="1" applyAlignment="1" applyProtection="1">
      <alignment horizontal="center" vertical="center" wrapText="1"/>
      <protection locked="0"/>
    </xf>
    <xf numFmtId="0" fontId="38" fillId="8" borderId="24" xfId="0" applyFont="1" applyFill="1" applyBorder="1" applyAlignment="1" applyProtection="1">
      <alignment horizontal="center" vertical="center" wrapText="1"/>
      <protection locked="0"/>
    </xf>
    <xf numFmtId="0" fontId="39" fillId="8" borderId="24" xfId="0" applyFont="1" applyFill="1" applyBorder="1" applyAlignment="1" applyProtection="1">
      <alignment wrapText="1"/>
      <protection locked="0"/>
    </xf>
    <xf numFmtId="0" fontId="39" fillId="8" borderId="31" xfId="0" applyFont="1" applyFill="1" applyBorder="1" applyAlignment="1" applyProtection="1">
      <alignment wrapText="1"/>
      <protection locked="0"/>
    </xf>
    <xf numFmtId="0" fontId="28" fillId="0" borderId="43" xfId="0" applyFont="1" applyBorder="1" applyAlignment="1" applyProtection="1">
      <alignment vertical="center" wrapText="1"/>
      <protection locked="0"/>
    </xf>
    <xf numFmtId="9" fontId="25" fillId="10" borderId="43" xfId="0" applyNumberFormat="1" applyFont="1" applyFill="1" applyBorder="1" applyAlignment="1">
      <alignment horizontal="center" vertical="center" wrapText="1"/>
    </xf>
    <xf numFmtId="1" fontId="25" fillId="10" borderId="43" xfId="0" applyNumberFormat="1" applyFont="1" applyFill="1" applyBorder="1" applyAlignment="1">
      <alignment horizontal="center" vertical="center" wrapText="1"/>
    </xf>
    <xf numFmtId="0" fontId="14" fillId="8" borderId="21" xfId="0" applyFont="1" applyFill="1" applyBorder="1" applyAlignment="1" applyProtection="1">
      <alignment vertical="center" wrapText="1"/>
      <protection locked="0"/>
    </xf>
    <xf numFmtId="0" fontId="14" fillId="8" borderId="0" xfId="0" applyFont="1" applyFill="1" applyAlignment="1" applyProtection="1">
      <alignment vertical="center" wrapText="1"/>
      <protection locked="0"/>
    </xf>
    <xf numFmtId="0" fontId="40" fillId="8" borderId="0" xfId="0" applyFont="1" applyFill="1" applyAlignment="1" applyProtection="1">
      <alignment horizontal="center" wrapText="1"/>
      <protection locked="0"/>
    </xf>
    <xf numFmtId="0" fontId="40" fillId="8" borderId="16" xfId="0" applyFont="1" applyFill="1" applyBorder="1" applyAlignment="1" applyProtection="1">
      <alignment horizontal="center" wrapText="1"/>
      <protection locked="0"/>
    </xf>
    <xf numFmtId="0" fontId="14" fillId="8" borderId="21" xfId="0" applyFont="1" applyFill="1" applyBorder="1" applyAlignment="1" applyProtection="1">
      <alignment horizontal="center" vertical="center" wrapText="1"/>
      <protection locked="0"/>
    </xf>
    <xf numFmtId="0" fontId="40" fillId="8" borderId="0" xfId="0" applyFont="1" applyFill="1" applyAlignment="1" applyProtection="1">
      <alignment wrapText="1"/>
      <protection locked="0"/>
    </xf>
    <xf numFmtId="0" fontId="40" fillId="0" borderId="0" xfId="0" applyFont="1" applyAlignment="1" applyProtection="1">
      <alignment wrapText="1"/>
      <protection locked="0"/>
    </xf>
    <xf numFmtId="0" fontId="14" fillId="8" borderId="16" xfId="0" applyFont="1" applyFill="1" applyBorder="1" applyAlignment="1" applyProtection="1">
      <alignment horizontal="center" wrapText="1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19" xfId="0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 wrapText="1"/>
      <protection locked="0"/>
    </xf>
    <xf numFmtId="9" fontId="35" fillId="10" borderId="36" xfId="0" applyNumberFormat="1" applyFont="1" applyFill="1" applyBorder="1" applyAlignment="1">
      <alignment horizontal="center" vertical="center" wrapText="1"/>
    </xf>
    <xf numFmtId="1" fontId="35" fillId="10" borderId="17" xfId="0" applyNumberFormat="1" applyFont="1" applyFill="1" applyBorder="1" applyAlignment="1">
      <alignment horizontal="center" vertical="center" wrapText="1"/>
    </xf>
    <xf numFmtId="9" fontId="35" fillId="10" borderId="20" xfId="0" applyNumberFormat="1" applyFont="1" applyFill="1" applyBorder="1" applyAlignment="1">
      <alignment horizontal="center" vertical="center" wrapText="1"/>
    </xf>
    <xf numFmtId="0" fontId="35" fillId="8" borderId="15" xfId="0" applyFont="1" applyFill="1" applyBorder="1" applyAlignment="1" applyProtection="1">
      <alignment vertical="center" wrapText="1"/>
      <protection locked="0"/>
    </xf>
    <xf numFmtId="0" fontId="35" fillId="8" borderId="14" xfId="0" applyFont="1" applyFill="1" applyBorder="1" applyAlignment="1" applyProtection="1">
      <alignment vertical="center" wrapText="1"/>
      <protection locked="0"/>
    </xf>
    <xf numFmtId="0" fontId="35" fillId="8" borderId="22" xfId="0" applyFont="1" applyFill="1" applyBorder="1" applyAlignment="1" applyProtection="1">
      <alignment vertical="center" wrapText="1"/>
      <protection locked="0"/>
    </xf>
    <xf numFmtId="0" fontId="35" fillId="8" borderId="21" xfId="0" applyFont="1" applyFill="1" applyBorder="1" applyAlignment="1" applyProtection="1">
      <alignment vertical="center" wrapText="1"/>
      <protection locked="0"/>
    </xf>
    <xf numFmtId="0" fontId="35" fillId="8" borderId="0" xfId="0" applyFont="1" applyFill="1" applyAlignment="1" applyProtection="1">
      <alignment vertical="center" wrapText="1"/>
      <protection locked="0"/>
    </xf>
    <xf numFmtId="0" fontId="35" fillId="8" borderId="16" xfId="0" applyFont="1" applyFill="1" applyBorder="1" applyAlignment="1" applyProtection="1">
      <alignment vertical="center" wrapText="1"/>
      <protection locked="0"/>
    </xf>
    <xf numFmtId="0" fontId="35" fillId="8" borderId="21" xfId="0" applyFont="1" applyFill="1" applyBorder="1" applyAlignment="1" applyProtection="1">
      <alignment horizontal="center" vertical="center" wrapText="1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37" fillId="8" borderId="0" xfId="0" applyFont="1" applyFill="1" applyAlignment="1" applyProtection="1">
      <alignment wrapText="1"/>
      <protection locked="0"/>
    </xf>
    <xf numFmtId="0" fontId="37" fillId="8" borderId="16" xfId="0" applyFont="1" applyFill="1" applyBorder="1" applyAlignment="1" applyProtection="1">
      <alignment horizontal="center" wrapText="1"/>
      <protection locked="0"/>
    </xf>
    <xf numFmtId="0" fontId="35" fillId="8" borderId="16" xfId="0" applyFont="1" applyFill="1" applyBorder="1" applyAlignment="1" applyProtection="1">
      <alignment horizontal="center" vertical="center" wrapText="1"/>
      <protection locked="0"/>
    </xf>
    <xf numFmtId="0" fontId="35" fillId="8" borderId="32" xfId="0" applyFont="1" applyFill="1" applyBorder="1" applyAlignment="1" applyProtection="1">
      <alignment horizontal="center" vertical="center" wrapText="1"/>
      <protection locked="0"/>
    </xf>
    <xf numFmtId="0" fontId="35" fillId="8" borderId="24" xfId="0" applyFont="1" applyFill="1" applyBorder="1" applyAlignment="1" applyProtection="1">
      <alignment horizontal="center" vertical="center" wrapText="1"/>
      <protection locked="0"/>
    </xf>
    <xf numFmtId="0" fontId="37" fillId="8" borderId="24" xfId="0" applyFont="1" applyFill="1" applyBorder="1" applyAlignment="1" applyProtection="1">
      <alignment wrapText="1"/>
      <protection locked="0"/>
    </xf>
    <xf numFmtId="0" fontId="37" fillId="8" borderId="31" xfId="0" applyFont="1" applyFill="1" applyBorder="1" applyAlignment="1" applyProtection="1">
      <alignment wrapText="1"/>
      <protection locked="0"/>
    </xf>
    <xf numFmtId="0" fontId="41" fillId="8" borderId="0" xfId="0" applyFont="1" applyFill="1" applyAlignment="1" applyProtection="1">
      <alignment vertical="center"/>
      <protection locked="0"/>
    </xf>
    <xf numFmtId="0" fontId="41" fillId="8" borderId="21" xfId="0" applyFont="1" applyFill="1" applyBorder="1" applyAlignment="1" applyProtection="1">
      <alignment vertical="center"/>
      <protection locked="0"/>
    </xf>
    <xf numFmtId="0" fontId="5" fillId="8" borderId="0" xfId="0" applyFont="1" applyFill="1" applyAlignment="1" applyProtection="1">
      <alignment vertical="center"/>
      <protection locked="0"/>
    </xf>
    <xf numFmtId="0" fontId="34" fillId="0" borderId="43" xfId="0" applyFont="1" applyBorder="1" applyAlignment="1" applyProtection="1">
      <alignment vertical="center"/>
      <protection locked="0"/>
    </xf>
    <xf numFmtId="9" fontId="32" fillId="10" borderId="43" xfId="0" applyNumberFormat="1" applyFont="1" applyFill="1" applyBorder="1" applyAlignment="1">
      <alignment horizontal="center" vertical="center"/>
    </xf>
    <xf numFmtId="1" fontId="32" fillId="10" borderId="43" xfId="0" applyNumberFormat="1" applyFont="1" applyFill="1" applyBorder="1" applyAlignment="1">
      <alignment horizontal="center" vertical="center"/>
    </xf>
    <xf numFmtId="9" fontId="33" fillId="12" borderId="43" xfId="0" applyNumberFormat="1" applyFont="1" applyFill="1" applyBorder="1" applyAlignment="1">
      <alignment horizontal="center" vertical="center"/>
    </xf>
    <xf numFmtId="0" fontId="42" fillId="8" borderId="21" xfId="0" applyFont="1" applyFill="1" applyBorder="1" applyAlignment="1" applyProtection="1">
      <alignment vertical="center"/>
      <protection locked="0"/>
    </xf>
    <xf numFmtId="0" fontId="42" fillId="8" borderId="0" xfId="0" applyFont="1" applyFill="1" applyAlignment="1" applyProtection="1">
      <alignment vertical="center"/>
      <protection locked="0"/>
    </xf>
    <xf numFmtId="0" fontId="42" fillId="8" borderId="0" xfId="0" applyFont="1" applyFill="1" applyAlignment="1" applyProtection="1">
      <alignment vertical="center" wrapText="1"/>
      <protection locked="0"/>
    </xf>
    <xf numFmtId="0" fontId="44" fillId="8" borderId="0" xfId="0" applyFont="1" applyFill="1" applyAlignment="1" applyProtection="1">
      <alignment horizontal="center"/>
      <protection locked="0"/>
    </xf>
    <xf numFmtId="0" fontId="44" fillId="8" borderId="16" xfId="0" applyFont="1" applyFill="1" applyBorder="1" applyAlignment="1" applyProtection="1">
      <alignment horizontal="center"/>
      <protection locked="0"/>
    </xf>
    <xf numFmtId="0" fontId="44" fillId="0" borderId="0" xfId="0" applyFont="1" applyAlignment="1" applyProtection="1">
      <alignment horizontal="center"/>
      <protection locked="0"/>
    </xf>
    <xf numFmtId="0" fontId="42" fillId="8" borderId="21" xfId="0" applyFont="1" applyFill="1" applyBorder="1" applyAlignment="1" applyProtection="1">
      <alignment horizontal="center" vertical="center"/>
      <protection locked="0"/>
    </xf>
    <xf numFmtId="0" fontId="42" fillId="8" borderId="0" xfId="0" applyFont="1" applyFill="1" applyAlignment="1" applyProtection="1">
      <alignment horizontal="center" vertical="center"/>
      <protection locked="0"/>
    </xf>
    <xf numFmtId="0" fontId="44" fillId="8" borderId="0" xfId="0" applyFont="1" applyFill="1" applyProtection="1">
      <protection locked="0"/>
    </xf>
    <xf numFmtId="0" fontId="44" fillId="0" borderId="0" xfId="0" applyFont="1" applyProtection="1">
      <protection locked="0"/>
    </xf>
    <xf numFmtId="2" fontId="44" fillId="8" borderId="0" xfId="0" applyNumberFormat="1" applyFont="1" applyFill="1" applyAlignment="1" applyProtection="1">
      <alignment horizontal="center"/>
      <protection locked="0"/>
    </xf>
    <xf numFmtId="2" fontId="42" fillId="8" borderId="0" xfId="0" applyNumberFormat="1" applyFont="1" applyFill="1" applyAlignment="1" applyProtection="1">
      <alignment horizontal="center"/>
      <protection locked="0"/>
    </xf>
    <xf numFmtId="0" fontId="42" fillId="8" borderId="0" xfId="0" applyFont="1" applyFill="1" applyAlignment="1" applyProtection="1">
      <alignment horizontal="center"/>
      <protection locked="0"/>
    </xf>
    <xf numFmtId="0" fontId="42" fillId="8" borderId="16" xfId="0" applyFont="1" applyFill="1" applyBorder="1" applyAlignment="1" applyProtection="1">
      <alignment horizontal="center"/>
      <protection locked="0"/>
    </xf>
    <xf numFmtId="0" fontId="42" fillId="8" borderId="32" xfId="0" applyFont="1" applyFill="1" applyBorder="1" applyAlignment="1" applyProtection="1">
      <alignment horizontal="center" vertical="center"/>
      <protection locked="0"/>
    </xf>
    <xf numFmtId="0" fontId="42" fillId="8" borderId="24" xfId="0" applyFont="1" applyFill="1" applyBorder="1" applyAlignment="1" applyProtection="1">
      <alignment horizontal="center" vertical="center"/>
      <protection locked="0"/>
    </xf>
    <xf numFmtId="0" fontId="44" fillId="8" borderId="24" xfId="0" applyFont="1" applyFill="1" applyBorder="1" applyProtection="1">
      <protection locked="0"/>
    </xf>
    <xf numFmtId="2" fontId="44" fillId="8" borderId="24" xfId="0" applyNumberFormat="1" applyFont="1" applyFill="1" applyBorder="1" applyProtection="1">
      <protection locked="0"/>
    </xf>
    <xf numFmtId="0" fontId="44" fillId="8" borderId="31" xfId="0" applyFont="1" applyFill="1" applyBorder="1" applyProtection="1">
      <protection locked="0"/>
    </xf>
    <xf numFmtId="0" fontId="45" fillId="8" borderId="0" xfId="0" applyFont="1" applyFill="1" applyAlignment="1" applyProtection="1">
      <alignment vertical="center"/>
      <protection locked="0"/>
    </xf>
    <xf numFmtId="0" fontId="43" fillId="8" borderId="0" xfId="0" applyFont="1" applyFill="1" applyAlignment="1" applyProtection="1">
      <alignment vertical="center"/>
      <protection locked="0"/>
    </xf>
    <xf numFmtId="0" fontId="30" fillId="8" borderId="48" xfId="0" applyFont="1" applyFill="1" applyBorder="1"/>
    <xf numFmtId="0" fontId="30" fillId="8" borderId="0" xfId="0" applyFont="1" applyFill="1" applyAlignment="1">
      <alignment horizontal="right"/>
    </xf>
    <xf numFmtId="0" fontId="30" fillId="8" borderId="0" xfId="0" applyFont="1" applyFill="1" applyAlignment="1">
      <alignment horizontal="center"/>
    </xf>
    <xf numFmtId="0" fontId="30" fillId="8" borderId="49" xfId="0" applyFont="1" applyFill="1" applyBorder="1"/>
    <xf numFmtId="0" fontId="29" fillId="8" borderId="0" xfId="0" applyFont="1" applyFill="1" applyAlignment="1">
      <alignment horizontal="right"/>
    </xf>
    <xf numFmtId="0" fontId="29" fillId="9" borderId="43" xfId="0" applyFont="1" applyFill="1" applyBorder="1" applyAlignment="1">
      <alignment vertical="center" wrapText="1"/>
    </xf>
    <xf numFmtId="9" fontId="30" fillId="9" borderId="43" xfId="1" applyFont="1" applyFill="1" applyBorder="1" applyAlignment="1">
      <alignment horizontal="center" vertical="center"/>
    </xf>
    <xf numFmtId="9" fontId="30" fillId="8" borderId="43" xfId="0" applyNumberFormat="1" applyFont="1" applyFill="1" applyBorder="1"/>
    <xf numFmtId="9" fontId="30" fillId="8" borderId="43" xfId="0" applyNumberFormat="1" applyFont="1" applyFill="1" applyBorder="1" applyAlignment="1">
      <alignment horizontal="center"/>
    </xf>
    <xf numFmtId="0" fontId="29" fillId="9" borderId="43" xfId="0" applyFont="1" applyFill="1" applyBorder="1"/>
    <xf numFmtId="0" fontId="30" fillId="8" borderId="43" xfId="0" applyFont="1" applyFill="1" applyBorder="1"/>
    <xf numFmtId="0" fontId="30" fillId="8" borderId="0" xfId="0" applyFont="1" applyFill="1"/>
    <xf numFmtId="0" fontId="29" fillId="8" borderId="0" xfId="0" applyFont="1" applyFill="1" applyAlignment="1" applyProtection="1">
      <alignment vertical="center"/>
      <protection locked="0"/>
    </xf>
    <xf numFmtId="0" fontId="29" fillId="8" borderId="49" xfId="0" applyFont="1" applyFill="1" applyBorder="1" applyAlignment="1" applyProtection="1">
      <alignment vertical="center"/>
      <protection locked="0"/>
    </xf>
    <xf numFmtId="0" fontId="29" fillId="9" borderId="43" xfId="0" applyFont="1" applyFill="1" applyBorder="1" applyAlignment="1" applyProtection="1">
      <alignment horizontal="center" vertical="center"/>
      <protection locked="0"/>
    </xf>
    <xf numFmtId="9" fontId="29" fillId="9" borderId="43" xfId="1" applyFont="1" applyFill="1" applyBorder="1" applyAlignment="1" applyProtection="1">
      <alignment horizontal="center" vertical="center"/>
      <protection locked="0"/>
    </xf>
    <xf numFmtId="0" fontId="47" fillId="8" borderId="13" xfId="0" applyFont="1" applyFill="1" applyBorder="1"/>
    <xf numFmtId="0" fontId="47" fillId="8" borderId="0" xfId="0" applyFont="1" applyFill="1"/>
    <xf numFmtId="0" fontId="47" fillId="8" borderId="12" xfId="0" applyFont="1" applyFill="1" applyBorder="1"/>
    <xf numFmtId="0" fontId="47" fillId="8" borderId="39" xfId="0" applyFont="1" applyFill="1" applyBorder="1" applyProtection="1">
      <protection locked="0"/>
    </xf>
    <xf numFmtId="0" fontId="48" fillId="8" borderId="39" xfId="0" applyFont="1" applyFill="1" applyBorder="1" applyAlignment="1" applyProtection="1">
      <alignment horizontal="center"/>
      <protection locked="0"/>
    </xf>
    <xf numFmtId="0" fontId="47" fillId="8" borderId="0" xfId="0" applyFont="1" applyFill="1" applyProtection="1">
      <protection locked="0"/>
    </xf>
    <xf numFmtId="0" fontId="48" fillId="8" borderId="0" xfId="0" applyFont="1" applyFill="1" applyAlignment="1" applyProtection="1">
      <alignment horizontal="center"/>
      <protection locked="0"/>
    </xf>
    <xf numFmtId="0" fontId="13" fillId="8" borderId="0" xfId="0" applyFont="1" applyFill="1" applyAlignment="1" applyProtection="1">
      <alignment vertical="center"/>
      <protection locked="0"/>
    </xf>
    <xf numFmtId="0" fontId="13" fillId="8" borderId="0" xfId="0" applyFont="1" applyFill="1" applyAlignment="1" applyProtection="1">
      <alignment horizontal="right" vertical="center"/>
      <protection locked="0"/>
    </xf>
    <xf numFmtId="0" fontId="47" fillId="8" borderId="39" xfId="0" applyFont="1" applyFill="1" applyBorder="1"/>
    <xf numFmtId="0" fontId="47" fillId="8" borderId="38" xfId="0" applyFont="1" applyFill="1" applyBorder="1"/>
    <xf numFmtId="0" fontId="49" fillId="0" borderId="0" xfId="0" applyFont="1"/>
    <xf numFmtId="0" fontId="49" fillId="0" borderId="11" xfId="0" applyFont="1" applyBorder="1"/>
    <xf numFmtId="0" fontId="51" fillId="0" borderId="0" xfId="0" applyFont="1" applyAlignment="1">
      <alignment vertical="center" wrapText="1"/>
    </xf>
    <xf numFmtId="0" fontId="51" fillId="8" borderId="0" xfId="0" applyFont="1" applyFill="1" applyAlignment="1">
      <alignment wrapText="1"/>
    </xf>
    <xf numFmtId="0" fontId="51" fillId="0" borderId="0" xfId="0" applyFont="1" applyAlignment="1">
      <alignment wrapText="1"/>
    </xf>
    <xf numFmtId="0" fontId="54" fillId="0" borderId="43" xfId="0" applyFont="1" applyBorder="1" applyAlignment="1">
      <alignment horizontal="center" vertical="center" wrapText="1"/>
    </xf>
    <xf numFmtId="0" fontId="56" fillId="8" borderId="0" xfId="0" applyFont="1" applyFill="1" applyAlignment="1">
      <alignment horizontal="left" vertical="center" wrapText="1"/>
    </xf>
    <xf numFmtId="0" fontId="51" fillId="8" borderId="0" xfId="0" applyFont="1" applyFill="1" applyAlignment="1">
      <alignment horizontal="center" wrapText="1"/>
    </xf>
    <xf numFmtId="0" fontId="55" fillId="9" borderId="43" xfId="0" applyFont="1" applyFill="1" applyBorder="1" applyAlignment="1">
      <alignment horizontal="center" vertical="center" wrapText="1"/>
    </xf>
    <xf numFmtId="0" fontId="55" fillId="9" borderId="43" xfId="0" applyFont="1" applyFill="1" applyBorder="1" applyAlignment="1">
      <alignment horizontal="center" vertical="center"/>
    </xf>
    <xf numFmtId="9" fontId="55" fillId="9" borderId="43" xfId="0" applyNumberFormat="1" applyFont="1" applyFill="1" applyBorder="1" applyAlignment="1">
      <alignment horizontal="center" vertical="center" wrapText="1"/>
    </xf>
    <xf numFmtId="0" fontId="54" fillId="0" borderId="43" xfId="0" applyFont="1" applyBorder="1" applyAlignment="1">
      <alignment vertical="center" wrapText="1"/>
    </xf>
    <xf numFmtId="165" fontId="54" fillId="9" borderId="43" xfId="0" applyNumberFormat="1" applyFont="1" applyFill="1" applyBorder="1" applyAlignment="1">
      <alignment horizontal="center" vertical="center" wrapText="1"/>
    </xf>
    <xf numFmtId="0" fontId="55" fillId="0" borderId="45" xfId="0" applyFont="1" applyBorder="1" applyAlignment="1">
      <alignment horizontal="center" vertical="center" wrapText="1"/>
    </xf>
    <xf numFmtId="0" fontId="55" fillId="0" borderId="48" xfId="0" applyFont="1" applyBorder="1" applyAlignment="1">
      <alignment horizontal="center" vertical="center" wrapText="1"/>
    </xf>
    <xf numFmtId="0" fontId="51" fillId="8" borderId="0" xfId="0" applyFont="1" applyFill="1" applyAlignment="1">
      <alignment vertical="center" wrapText="1"/>
    </xf>
    <xf numFmtId="1" fontId="54" fillId="0" borderId="43" xfId="0" applyNumberFormat="1" applyFont="1" applyBorder="1" applyAlignment="1">
      <alignment horizontal="center" vertical="center" wrapText="1"/>
    </xf>
    <xf numFmtId="0" fontId="54" fillId="0" borderId="46" xfId="0" applyFont="1" applyBorder="1" applyAlignment="1">
      <alignment vertical="center" wrapText="1"/>
    </xf>
    <xf numFmtId="0" fontId="54" fillId="0" borderId="46" xfId="0" applyFont="1" applyBorder="1" applyAlignment="1">
      <alignment horizontal="center" vertical="center" wrapText="1"/>
    </xf>
    <xf numFmtId="0" fontId="54" fillId="0" borderId="47" xfId="0" applyFont="1" applyBorder="1" applyAlignment="1">
      <alignment vertical="center" wrapText="1"/>
    </xf>
    <xf numFmtId="0" fontId="54" fillId="0" borderId="0" xfId="0" applyFont="1" applyAlignment="1">
      <alignment vertical="center" wrapText="1"/>
    </xf>
    <xf numFmtId="0" fontId="54" fillId="0" borderId="0" xfId="0" applyFont="1" applyAlignment="1">
      <alignment horizontal="center" vertical="center" wrapText="1"/>
    </xf>
    <xf numFmtId="1" fontId="55" fillId="10" borderId="43" xfId="0" applyNumberFormat="1" applyFont="1" applyFill="1" applyBorder="1" applyAlignment="1">
      <alignment horizontal="center" vertical="center" wrapText="1"/>
    </xf>
    <xf numFmtId="9" fontId="55" fillId="10" borderId="43" xfId="1" applyFont="1" applyFill="1" applyBorder="1" applyAlignment="1" applyProtection="1">
      <alignment horizontal="center" vertical="center" wrapText="1"/>
    </xf>
    <xf numFmtId="0" fontId="57" fillId="8" borderId="0" xfId="0" applyFont="1" applyFill="1" applyAlignment="1" applyProtection="1">
      <alignment vertical="center" wrapText="1"/>
      <protection locked="0"/>
    </xf>
    <xf numFmtId="0" fontId="55" fillId="8" borderId="48" xfId="0" applyFont="1" applyFill="1" applyBorder="1" applyAlignment="1" applyProtection="1">
      <alignment vertical="center" wrapText="1"/>
      <protection locked="0"/>
    </xf>
    <xf numFmtId="0" fontId="55" fillId="8" borderId="0" xfId="0" applyFont="1" applyFill="1" applyAlignment="1" applyProtection="1">
      <alignment vertical="center" wrapText="1"/>
      <protection locked="0"/>
    </xf>
    <xf numFmtId="0" fontId="55" fillId="8" borderId="49" xfId="0" applyFont="1" applyFill="1" applyBorder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0" fontId="51" fillId="0" borderId="0" xfId="0" applyFont="1" applyAlignment="1" applyProtection="1">
      <alignment horizontal="center" wrapText="1"/>
      <protection locked="0"/>
    </xf>
    <xf numFmtId="0" fontId="51" fillId="8" borderId="0" xfId="0" applyFont="1" applyFill="1" applyAlignment="1" applyProtection="1">
      <alignment horizontal="center" wrapText="1"/>
      <protection locked="0"/>
    </xf>
    <xf numFmtId="0" fontId="51" fillId="0" borderId="0" xfId="0" applyFont="1" applyAlignment="1" applyProtection="1">
      <alignment wrapText="1"/>
      <protection locked="0"/>
    </xf>
    <xf numFmtId="0" fontId="55" fillId="8" borderId="43" xfId="0" applyFont="1" applyFill="1" applyBorder="1" applyAlignment="1" applyProtection="1">
      <alignment horizontal="left" wrapText="1"/>
      <protection locked="0"/>
    </xf>
    <xf numFmtId="0" fontId="54" fillId="0" borderId="0" xfId="0" applyFont="1" applyAlignment="1" applyProtection="1">
      <alignment horizontal="center" wrapText="1"/>
      <protection locked="0"/>
    </xf>
    <xf numFmtId="0" fontId="54" fillId="8" borderId="43" xfId="0" applyFont="1" applyFill="1" applyBorder="1" applyAlignment="1" applyProtection="1">
      <alignment wrapText="1"/>
      <protection locked="0"/>
    </xf>
    <xf numFmtId="0" fontId="54" fillId="8" borderId="12" xfId="0" applyFont="1" applyFill="1" applyBorder="1" applyAlignment="1" applyProtection="1">
      <alignment wrapText="1"/>
      <protection locked="0"/>
    </xf>
    <xf numFmtId="0" fontId="54" fillId="8" borderId="13" xfId="0" applyFont="1" applyFill="1" applyBorder="1" applyAlignment="1" applyProtection="1">
      <alignment wrapText="1"/>
      <protection locked="0"/>
    </xf>
    <xf numFmtId="2" fontId="51" fillId="8" borderId="0" xfId="0" applyNumberFormat="1" applyFont="1" applyFill="1" applyAlignment="1" applyProtection="1">
      <alignment horizontal="center" wrapText="1"/>
      <protection locked="0"/>
    </xf>
    <xf numFmtId="0" fontId="55" fillId="8" borderId="43" xfId="0" applyFont="1" applyFill="1" applyBorder="1" applyAlignment="1" applyProtection="1">
      <alignment horizontal="center" vertical="center" wrapText="1"/>
      <protection locked="0"/>
    </xf>
    <xf numFmtId="0" fontId="55" fillId="8" borderId="12" xfId="0" applyFont="1" applyFill="1" applyBorder="1" applyAlignment="1" applyProtection="1">
      <alignment vertical="center" wrapText="1"/>
      <protection locked="0"/>
    </xf>
    <xf numFmtId="0" fontId="55" fillId="8" borderId="13" xfId="0" applyFont="1" applyFill="1" applyBorder="1" applyAlignment="1" applyProtection="1">
      <alignment vertical="center" wrapText="1"/>
      <protection locked="0"/>
    </xf>
    <xf numFmtId="2" fontId="52" fillId="8" borderId="0" xfId="0" applyNumberFormat="1" applyFont="1" applyFill="1" applyAlignment="1" applyProtection="1">
      <alignment horizontal="center" wrapText="1"/>
      <protection locked="0"/>
    </xf>
    <xf numFmtId="0" fontId="52" fillId="8" borderId="0" xfId="0" applyFont="1" applyFill="1" applyAlignment="1" applyProtection="1">
      <alignment horizontal="center" wrapText="1"/>
      <protection locked="0"/>
    </xf>
    <xf numFmtId="0" fontId="53" fillId="8" borderId="50" xfId="0" applyFont="1" applyFill="1" applyBorder="1" applyAlignment="1" applyProtection="1">
      <alignment horizontal="center" vertical="center" wrapText="1"/>
      <protection locked="0"/>
    </xf>
    <xf numFmtId="0" fontId="58" fillId="8" borderId="51" xfId="0" applyFont="1" applyFill="1" applyBorder="1" applyAlignment="1" applyProtection="1">
      <alignment wrapText="1"/>
      <protection locked="0"/>
    </xf>
    <xf numFmtId="0" fontId="58" fillId="0" borderId="51" xfId="0" applyFont="1" applyBorder="1" applyAlignment="1" applyProtection="1">
      <alignment wrapText="1"/>
      <protection locked="0"/>
    </xf>
    <xf numFmtId="0" fontId="58" fillId="8" borderId="52" xfId="0" applyFont="1" applyFill="1" applyBorder="1" applyAlignment="1" applyProtection="1">
      <alignment wrapText="1"/>
      <protection locked="0"/>
    </xf>
    <xf numFmtId="0" fontId="51" fillId="8" borderId="0" xfId="0" applyFont="1" applyFill="1" applyAlignment="1" applyProtection="1">
      <alignment wrapText="1"/>
      <protection locked="0"/>
    </xf>
    <xf numFmtId="2" fontId="51" fillId="8" borderId="0" xfId="0" applyNumberFormat="1" applyFont="1" applyFill="1" applyAlignment="1" applyProtection="1">
      <alignment wrapText="1"/>
      <protection locked="0"/>
    </xf>
    <xf numFmtId="0" fontId="52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4" fillId="0" borderId="59" xfId="0" applyFont="1" applyBorder="1" applyAlignment="1">
      <alignment horizontal="center" vertical="center" wrapText="1"/>
    </xf>
    <xf numFmtId="0" fontId="54" fillId="0" borderId="61" xfId="0" applyFont="1" applyBorder="1" applyAlignment="1">
      <alignment horizontal="center" vertical="center" wrapText="1"/>
    </xf>
    <xf numFmtId="0" fontId="54" fillId="8" borderId="59" xfId="0" applyFont="1" applyFill="1" applyBorder="1" applyAlignment="1">
      <alignment horizontal="center" vertical="top" wrapText="1"/>
    </xf>
    <xf numFmtId="0" fontId="54" fillId="8" borderId="61" xfId="0" applyFont="1" applyFill="1" applyBorder="1" applyAlignment="1">
      <alignment horizontal="center" vertical="top" wrapText="1"/>
    </xf>
    <xf numFmtId="0" fontId="54" fillId="0" borderId="59" xfId="0" applyFont="1" applyBorder="1" applyAlignment="1">
      <alignment horizontal="center" wrapText="1"/>
    </xf>
    <xf numFmtId="0" fontId="54" fillId="0" borderId="61" xfId="0" applyFont="1" applyBorder="1" applyAlignment="1">
      <alignment horizontal="center" wrapText="1"/>
    </xf>
    <xf numFmtId="0" fontId="54" fillId="0" borderId="60" xfId="0" applyFont="1" applyBorder="1" applyAlignment="1">
      <alignment horizontal="center" wrapText="1"/>
    </xf>
    <xf numFmtId="0" fontId="54" fillId="0" borderId="60" xfId="0" applyFont="1" applyBorder="1" applyAlignment="1">
      <alignment horizontal="center" vertical="center" wrapText="1"/>
    </xf>
    <xf numFmtId="0" fontId="53" fillId="10" borderId="59" xfId="0" applyFont="1" applyFill="1" applyBorder="1" applyAlignment="1">
      <alignment horizontal="center" vertical="top" wrapText="1"/>
    </xf>
    <xf numFmtId="0" fontId="53" fillId="10" borderId="61" xfId="0" applyFont="1" applyFill="1" applyBorder="1" applyAlignment="1">
      <alignment horizontal="center" vertical="top" wrapText="1"/>
    </xf>
    <xf numFmtId="0" fontId="53" fillId="10" borderId="60" xfId="0" applyFont="1" applyFill="1" applyBorder="1" applyAlignment="1">
      <alignment horizontal="center" vertical="top" wrapText="1"/>
    </xf>
    <xf numFmtId="0" fontId="59" fillId="0" borderId="43" xfId="0" applyFont="1" applyBorder="1" applyAlignment="1" applyProtection="1">
      <alignment horizontal="center" vertical="center"/>
      <protection locked="0"/>
    </xf>
    <xf numFmtId="0" fontId="55" fillId="10" borderId="43" xfId="0" applyFont="1" applyFill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54" fillId="0" borderId="43" xfId="0" applyFont="1" applyBorder="1" applyAlignment="1">
      <alignment horizontal="left" vertical="center" wrapText="1"/>
    </xf>
    <xf numFmtId="0" fontId="55" fillId="0" borderId="45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55" fillId="0" borderId="47" xfId="0" applyFont="1" applyBorder="1" applyAlignment="1">
      <alignment horizontal="center" vertical="center" wrapText="1"/>
    </xf>
    <xf numFmtId="0" fontId="55" fillId="0" borderId="48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5" fillId="0" borderId="49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0" fontId="55" fillId="0" borderId="51" xfId="0" applyFont="1" applyBorder="1" applyAlignment="1">
      <alignment horizontal="center" vertical="center" wrapText="1"/>
    </xf>
    <xf numFmtId="0" fontId="55" fillId="0" borderId="52" xfId="0" applyFont="1" applyBorder="1" applyAlignment="1">
      <alignment horizontal="center" vertical="center" wrapText="1"/>
    </xf>
    <xf numFmtId="0" fontId="54" fillId="0" borderId="43" xfId="0" applyFont="1" applyBorder="1" applyAlignment="1">
      <alignment horizontal="center" vertical="center" wrapText="1"/>
    </xf>
    <xf numFmtId="164" fontId="55" fillId="0" borderId="43" xfId="0" applyNumberFormat="1" applyFont="1" applyBorder="1" applyAlignment="1">
      <alignment horizontal="center" vertical="center" wrapText="1"/>
    </xf>
    <xf numFmtId="0" fontId="55" fillId="8" borderId="43" xfId="0" applyFont="1" applyFill="1" applyBorder="1" applyAlignment="1">
      <alignment horizontal="center" vertical="center" wrapText="1"/>
    </xf>
    <xf numFmtId="0" fontId="55" fillId="9" borderId="43" xfId="0" applyFont="1" applyFill="1" applyBorder="1" applyAlignment="1">
      <alignment horizontal="center" vertical="center" wrapText="1"/>
    </xf>
    <xf numFmtId="0" fontId="55" fillId="9" borderId="59" xfId="0" applyFont="1" applyFill="1" applyBorder="1" applyAlignment="1">
      <alignment horizontal="center" vertical="center" wrapText="1"/>
    </xf>
    <xf numFmtId="0" fontId="55" fillId="9" borderId="61" xfId="0" applyFont="1" applyFill="1" applyBorder="1" applyAlignment="1">
      <alignment horizontal="center" vertical="center" wrapText="1"/>
    </xf>
    <xf numFmtId="0" fontId="54" fillId="8" borderId="59" xfId="0" applyFont="1" applyFill="1" applyBorder="1" applyAlignment="1">
      <alignment horizontal="center" wrapText="1"/>
    </xf>
    <xf numFmtId="0" fontId="54" fillId="8" borderId="61" xfId="0" applyFont="1" applyFill="1" applyBorder="1" applyAlignment="1">
      <alignment horizontal="center" wrapText="1"/>
    </xf>
    <xf numFmtId="0" fontId="54" fillId="8" borderId="60" xfId="0" applyFont="1" applyFill="1" applyBorder="1" applyAlignment="1">
      <alignment horizontal="center" wrapText="1"/>
    </xf>
    <xf numFmtId="0" fontId="55" fillId="8" borderId="59" xfId="0" applyFont="1" applyFill="1" applyBorder="1" applyAlignment="1">
      <alignment horizontal="center" wrapText="1"/>
    </xf>
    <xf numFmtId="0" fontId="55" fillId="8" borderId="61" xfId="0" applyFont="1" applyFill="1" applyBorder="1" applyAlignment="1">
      <alignment horizontal="center" wrapText="1"/>
    </xf>
    <xf numFmtId="0" fontId="55" fillId="8" borderId="60" xfId="0" applyFont="1" applyFill="1" applyBorder="1" applyAlignment="1">
      <alignment horizontal="center" wrapText="1"/>
    </xf>
    <xf numFmtId="0" fontId="55" fillId="0" borderId="59" xfId="0" applyFont="1" applyBorder="1" applyAlignment="1">
      <alignment horizontal="center" vertical="center" wrapText="1"/>
    </xf>
    <xf numFmtId="0" fontId="55" fillId="0" borderId="61" xfId="0" applyFont="1" applyBorder="1" applyAlignment="1">
      <alignment horizontal="center" vertical="center" wrapText="1"/>
    </xf>
    <xf numFmtId="0" fontId="55" fillId="0" borderId="60" xfId="0" applyFont="1" applyBorder="1" applyAlignment="1">
      <alignment horizontal="center" vertical="center" wrapText="1"/>
    </xf>
    <xf numFmtId="0" fontId="54" fillId="8" borderId="43" xfId="0" applyFont="1" applyFill="1" applyBorder="1" applyAlignment="1" applyProtection="1">
      <alignment horizontal="center" wrapText="1"/>
      <protection locked="0"/>
    </xf>
    <xf numFmtId="0" fontId="55" fillId="8" borderId="43" xfId="0" applyFont="1" applyFill="1" applyBorder="1" applyAlignment="1" applyProtection="1">
      <alignment horizontal="center" vertical="center" wrapText="1"/>
      <protection locked="0"/>
    </xf>
    <xf numFmtId="0" fontId="54" fillId="0" borderId="62" xfId="0" applyFont="1" applyBorder="1" applyAlignment="1">
      <alignment horizontal="center" vertical="center" wrapText="1"/>
    </xf>
    <xf numFmtId="0" fontId="54" fillId="0" borderId="63" xfId="0" applyFont="1" applyBorder="1" applyAlignment="1">
      <alignment horizontal="center" vertical="center" wrapText="1"/>
    </xf>
    <xf numFmtId="0" fontId="54" fillId="0" borderId="5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9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26" fillId="8" borderId="43" xfId="0" applyFont="1" applyFill="1" applyBorder="1" applyAlignment="1">
      <alignment horizontal="justify" vertical="center" wrapText="1"/>
    </xf>
    <xf numFmtId="0" fontId="22" fillId="0" borderId="43" xfId="0" applyFont="1" applyBorder="1" applyAlignment="1">
      <alignment horizontal="center" vertical="center"/>
    </xf>
    <xf numFmtId="0" fontId="23" fillId="8" borderId="43" xfId="0" applyFont="1" applyFill="1" applyBorder="1" applyAlignment="1">
      <alignment horizontal="justify" vertical="center" wrapText="1"/>
    </xf>
    <xf numFmtId="0" fontId="31" fillId="0" borderId="43" xfId="0" applyFont="1" applyBorder="1" applyAlignment="1">
      <alignment horizontal="center" vertical="center" wrapText="1"/>
    </xf>
    <xf numFmtId="14" fontId="37" fillId="0" borderId="23" xfId="0" applyNumberFormat="1" applyFont="1" applyBorder="1" applyAlignment="1" applyProtection="1">
      <alignment horizontal="center" vertical="center" wrapText="1"/>
      <protection locked="0"/>
    </xf>
    <xf numFmtId="0" fontId="37" fillId="0" borderId="25" xfId="0" applyFont="1" applyBorder="1" applyAlignment="1" applyProtection="1">
      <alignment horizontal="center" vertical="center" wrapText="1"/>
      <protection locked="0"/>
    </xf>
    <xf numFmtId="0" fontId="37" fillId="0" borderId="27" xfId="0" applyFont="1" applyBorder="1" applyAlignment="1" applyProtection="1">
      <alignment horizontal="center" vertical="center" wrapText="1"/>
      <protection locked="0"/>
    </xf>
    <xf numFmtId="0" fontId="35" fillId="10" borderId="33" xfId="0" applyFont="1" applyFill="1" applyBorder="1" applyAlignment="1" applyProtection="1">
      <alignment horizontal="left" vertical="center" wrapText="1"/>
      <protection locked="0"/>
    </xf>
    <xf numFmtId="0" fontId="35" fillId="10" borderId="34" xfId="0" applyFont="1" applyFill="1" applyBorder="1" applyAlignment="1" applyProtection="1">
      <alignment horizontal="left" vertical="center" wrapText="1"/>
      <protection locked="0"/>
    </xf>
    <xf numFmtId="0" fontId="35" fillId="10" borderId="35" xfId="0" applyFont="1" applyFill="1" applyBorder="1" applyAlignment="1" applyProtection="1">
      <alignment horizontal="left" vertical="center" wrapText="1"/>
      <protection locked="0"/>
    </xf>
    <xf numFmtId="0" fontId="37" fillId="0" borderId="18" xfId="0" applyFont="1" applyBorder="1" applyAlignment="1" applyProtection="1">
      <alignment horizontal="center" wrapText="1"/>
      <protection locked="0"/>
    </xf>
    <xf numFmtId="0" fontId="35" fillId="8" borderId="19" xfId="0" applyFont="1" applyFill="1" applyBorder="1" applyAlignment="1" applyProtection="1">
      <alignment horizontal="center" vertical="center" wrapText="1"/>
      <protection locked="0"/>
    </xf>
    <xf numFmtId="0" fontId="37" fillId="8" borderId="19" xfId="0" applyFont="1" applyFill="1" applyBorder="1" applyAlignment="1" applyProtection="1">
      <alignment horizontal="center" wrapText="1"/>
      <protection locked="0"/>
    </xf>
    <xf numFmtId="9" fontId="37" fillId="0" borderId="23" xfId="0" applyNumberFormat="1" applyFont="1" applyBorder="1" applyAlignment="1" applyProtection="1">
      <alignment horizontal="center" vertical="center" wrapText="1"/>
      <protection locked="0"/>
    </xf>
    <xf numFmtId="0" fontId="35" fillId="9" borderId="29" xfId="0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29" xfId="0" applyFont="1" applyBorder="1" applyAlignment="1" applyProtection="1">
      <alignment horizontal="center" vertical="center" wrapText="1"/>
      <protection locked="0"/>
    </xf>
    <xf numFmtId="0" fontId="37" fillId="0" borderId="30" xfId="0" applyFont="1" applyBorder="1" applyAlignment="1" applyProtection="1">
      <alignment horizontal="center" vertical="center" wrapText="1"/>
      <protection locked="0"/>
    </xf>
    <xf numFmtId="0" fontId="37" fillId="0" borderId="28" xfId="0" applyFont="1" applyBorder="1" applyAlignment="1" applyProtection="1">
      <alignment horizontal="center" vertical="center" wrapText="1"/>
      <protection locked="0"/>
    </xf>
    <xf numFmtId="0" fontId="35" fillId="9" borderId="23" xfId="0" applyFont="1" applyFill="1" applyBorder="1" applyAlignment="1" applyProtection="1">
      <alignment horizontal="center" vertical="center" wrapText="1"/>
      <protection locked="0"/>
    </xf>
    <xf numFmtId="0" fontId="35" fillId="9" borderId="25" xfId="0" applyFont="1" applyFill="1" applyBorder="1" applyAlignment="1" applyProtection="1">
      <alignment horizontal="center" vertical="center" wrapText="1"/>
      <protection locked="0"/>
    </xf>
    <xf numFmtId="0" fontId="35" fillId="9" borderId="27" xfId="0" applyFont="1" applyFill="1" applyBorder="1" applyAlignment="1" applyProtection="1">
      <alignment horizontal="center" vertical="center" wrapText="1"/>
      <protection locked="0"/>
    </xf>
    <xf numFmtId="14" fontId="37" fillId="0" borderId="24" xfId="0" applyNumberFormat="1" applyFont="1" applyBorder="1" applyAlignment="1" applyProtection="1">
      <alignment horizontal="center" wrapText="1"/>
      <protection locked="0"/>
    </xf>
    <xf numFmtId="0" fontId="37" fillId="0" borderId="24" xfId="0" applyFont="1" applyBorder="1" applyAlignment="1" applyProtection="1">
      <alignment horizontal="center" wrapText="1"/>
      <protection locked="0"/>
    </xf>
    <xf numFmtId="9" fontId="37" fillId="0" borderId="29" xfId="0" applyNumberFormat="1" applyFont="1" applyBorder="1" applyAlignment="1" applyProtection="1">
      <alignment horizontal="center" vertical="center" wrapText="1"/>
      <protection locked="0"/>
    </xf>
    <xf numFmtId="0" fontId="35" fillId="9" borderId="43" xfId="0" applyFont="1" applyFill="1" applyBorder="1" applyAlignment="1" applyProtection="1">
      <alignment horizontal="center" vertical="center" wrapText="1"/>
      <protection locked="0"/>
    </xf>
    <xf numFmtId="0" fontId="37" fillId="0" borderId="43" xfId="0" applyFont="1" applyBorder="1" applyAlignment="1" applyProtection="1">
      <alignment horizontal="center" vertical="center" wrapText="1"/>
      <protection locked="0"/>
    </xf>
    <xf numFmtId="14" fontId="37" fillId="0" borderId="43" xfId="0" applyNumberFormat="1" applyFont="1" applyBorder="1" applyAlignment="1" applyProtection="1">
      <alignment horizontal="center" vertical="center" wrapText="1"/>
      <protection locked="0"/>
    </xf>
    <xf numFmtId="0" fontId="35" fillId="10" borderId="37" xfId="0" applyFont="1" applyFill="1" applyBorder="1" applyAlignment="1" applyProtection="1">
      <alignment horizontal="left" vertical="center" wrapText="1"/>
      <protection locked="0"/>
    </xf>
    <xf numFmtId="0" fontId="35" fillId="10" borderId="42" xfId="0" applyFont="1" applyFill="1" applyBorder="1" applyAlignment="1" applyProtection="1">
      <alignment horizontal="left" vertical="center" wrapText="1"/>
      <protection locked="0"/>
    </xf>
    <xf numFmtId="0" fontId="35" fillId="10" borderId="44" xfId="0" applyFont="1" applyFill="1" applyBorder="1" applyAlignment="1" applyProtection="1">
      <alignment horizontal="left" vertical="center" wrapText="1"/>
      <protection locked="0"/>
    </xf>
    <xf numFmtId="9" fontId="37" fillId="0" borderId="43" xfId="0" applyNumberFormat="1" applyFont="1" applyBorder="1" applyAlignment="1" applyProtection="1">
      <alignment horizontal="center" vertical="center" wrapText="1"/>
      <protection locked="0"/>
    </xf>
    <xf numFmtId="0" fontId="36" fillId="10" borderId="43" xfId="0" applyFont="1" applyFill="1" applyBorder="1" applyAlignment="1">
      <alignment horizontal="center" vertical="center" wrapText="1"/>
    </xf>
    <xf numFmtId="0" fontId="35" fillId="9" borderId="43" xfId="0" applyFont="1" applyFill="1" applyBorder="1" applyAlignment="1">
      <alignment horizontal="center" vertical="center" wrapText="1"/>
    </xf>
    <xf numFmtId="0" fontId="35" fillId="10" borderId="43" xfId="0" applyFont="1" applyFill="1" applyBorder="1" applyAlignment="1" applyProtection="1">
      <alignment horizontal="left" vertical="center" wrapText="1"/>
      <protection locked="0"/>
    </xf>
    <xf numFmtId="0" fontId="25" fillId="9" borderId="43" xfId="0" applyFont="1" applyFill="1" applyBorder="1" applyAlignment="1" applyProtection="1">
      <alignment horizontal="center" vertical="center" wrapText="1"/>
      <protection locked="0"/>
    </xf>
    <xf numFmtId="0" fontId="28" fillId="0" borderId="43" xfId="0" applyFont="1" applyBorder="1" applyAlignment="1" applyProtection="1">
      <alignment horizontal="center" vertical="center" wrapText="1"/>
      <protection locked="0"/>
    </xf>
    <xf numFmtId="0" fontId="25" fillId="10" borderId="43" xfId="0" applyFont="1" applyFill="1" applyBorder="1" applyAlignment="1" applyProtection="1">
      <alignment horizontal="left" vertical="center" wrapText="1"/>
      <protection locked="0"/>
    </xf>
    <xf numFmtId="14" fontId="28" fillId="0" borderId="43" xfId="0" applyNumberFormat="1" applyFont="1" applyBorder="1" applyAlignment="1" applyProtection="1">
      <alignment horizontal="center" vertical="center" wrapText="1"/>
      <protection locked="0"/>
    </xf>
    <xf numFmtId="9" fontId="28" fillId="0" borderId="43" xfId="0" applyNumberFormat="1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wrapText="1"/>
      <protection locked="0"/>
    </xf>
    <xf numFmtId="0" fontId="40" fillId="8" borderId="19" xfId="0" applyFont="1" applyFill="1" applyBorder="1" applyAlignment="1" applyProtection="1">
      <alignment horizontal="center" wrapText="1"/>
      <protection locked="0"/>
    </xf>
    <xf numFmtId="0" fontId="40" fillId="0" borderId="18" xfId="0" applyFont="1" applyBorder="1" applyAlignment="1" applyProtection="1">
      <alignment horizontal="center" wrapText="1"/>
      <protection locked="0"/>
    </xf>
    <xf numFmtId="0" fontId="14" fillId="8" borderId="19" xfId="0" applyFont="1" applyFill="1" applyBorder="1" applyAlignment="1" applyProtection="1">
      <alignment horizontal="center" vertical="center" wrapText="1"/>
      <protection locked="0"/>
    </xf>
    <xf numFmtId="0" fontId="18" fillId="0" borderId="41" xfId="0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8" fillId="0" borderId="40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25" fillId="9" borderId="43" xfId="0" applyFont="1" applyFill="1" applyBorder="1" applyAlignment="1">
      <alignment horizontal="center" vertical="center" wrapText="1"/>
    </xf>
    <xf numFmtId="0" fontId="32" fillId="10" borderId="43" xfId="0" applyFont="1" applyFill="1" applyBorder="1" applyAlignment="1" applyProtection="1">
      <alignment horizontal="left" vertical="center" wrapText="1"/>
      <protection locked="0"/>
    </xf>
    <xf numFmtId="0" fontId="44" fillId="0" borderId="24" xfId="0" applyFont="1" applyBorder="1" applyAlignment="1" applyProtection="1">
      <alignment horizontal="center"/>
      <protection locked="0"/>
    </xf>
    <xf numFmtId="0" fontId="44" fillId="8" borderId="19" xfId="0" applyFont="1" applyFill="1" applyBorder="1" applyAlignment="1" applyProtection="1">
      <alignment horizontal="center"/>
      <protection locked="0"/>
    </xf>
    <xf numFmtId="0" fontId="44" fillId="0" borderId="18" xfId="0" applyFont="1" applyBorder="1" applyAlignment="1" applyProtection="1">
      <alignment horizontal="center"/>
      <protection locked="0"/>
    </xf>
    <xf numFmtId="0" fontId="42" fillId="8" borderId="19" xfId="0" applyFont="1" applyFill="1" applyBorder="1" applyAlignment="1" applyProtection="1">
      <alignment horizontal="center" vertical="center"/>
      <protection locked="0"/>
    </xf>
    <xf numFmtId="0" fontId="32" fillId="9" borderId="43" xfId="0" applyFont="1" applyFill="1" applyBorder="1" applyAlignment="1" applyProtection="1">
      <alignment horizontal="center" vertical="center" wrapText="1"/>
      <protection locked="0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14" fontId="34" fillId="0" borderId="43" xfId="0" applyNumberFormat="1" applyFont="1" applyBorder="1" applyAlignment="1" applyProtection="1">
      <alignment horizontal="center" vertical="center" wrapText="1"/>
      <protection locked="0"/>
    </xf>
    <xf numFmtId="9" fontId="34" fillId="0" borderId="43" xfId="0" applyNumberFormat="1" applyFont="1" applyBorder="1" applyAlignment="1" applyProtection="1">
      <alignment horizontal="center" vertical="center" wrapText="1"/>
      <protection locked="0"/>
    </xf>
    <xf numFmtId="9" fontId="34" fillId="0" borderId="43" xfId="1" applyFont="1" applyBorder="1" applyAlignment="1" applyProtection="1">
      <alignment horizontal="center" vertical="center" wrapText="1"/>
    </xf>
    <xf numFmtId="9" fontId="34" fillId="0" borderId="43" xfId="1" applyFont="1" applyBorder="1" applyAlignment="1" applyProtection="1">
      <alignment horizontal="center" vertical="center" wrapText="1"/>
      <protection locked="0"/>
    </xf>
    <xf numFmtId="9" fontId="34" fillId="0" borderId="43" xfId="1" applyFont="1" applyFill="1" applyBorder="1" applyAlignment="1" applyProtection="1">
      <alignment horizontal="center" vertical="center" wrapText="1"/>
    </xf>
    <xf numFmtId="0" fontId="43" fillId="10" borderId="15" xfId="0" applyFont="1" applyFill="1" applyBorder="1" applyAlignment="1">
      <alignment horizontal="center" vertical="center"/>
    </xf>
    <xf numFmtId="0" fontId="43" fillId="10" borderId="14" xfId="0" applyFont="1" applyFill="1" applyBorder="1" applyAlignment="1">
      <alignment horizontal="center" vertical="center"/>
    </xf>
    <xf numFmtId="0" fontId="32" fillId="9" borderId="43" xfId="0" applyFont="1" applyFill="1" applyBorder="1" applyAlignment="1">
      <alignment horizontal="center" vertical="center"/>
    </xf>
    <xf numFmtId="0" fontId="32" fillId="9" borderId="43" xfId="0" applyFont="1" applyFill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0" fontId="46" fillId="0" borderId="22" xfId="0" applyFont="1" applyBorder="1" applyAlignment="1">
      <alignment horizontal="center" vertical="center"/>
    </xf>
    <xf numFmtId="0" fontId="46" fillId="0" borderId="32" xfId="0" applyFont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46" fillId="0" borderId="31" xfId="0" applyFont="1" applyBorder="1" applyAlignment="1">
      <alignment horizontal="center" vertical="center"/>
    </xf>
    <xf numFmtId="2" fontId="32" fillId="9" borderId="43" xfId="0" applyNumberFormat="1" applyFont="1" applyFill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30" fillId="8" borderId="46" xfId="0" applyFont="1" applyFill="1" applyBorder="1" applyAlignment="1">
      <alignment horizontal="center" vertical="center"/>
    </xf>
    <xf numFmtId="0" fontId="30" fillId="8" borderId="47" xfId="0" applyFont="1" applyFill="1" applyBorder="1" applyAlignment="1">
      <alignment horizontal="center" vertical="center"/>
    </xf>
    <xf numFmtId="0" fontId="30" fillId="8" borderId="48" xfId="0" applyFont="1" applyFill="1" applyBorder="1" applyAlignment="1">
      <alignment horizontal="center" vertical="center"/>
    </xf>
    <xf numFmtId="0" fontId="30" fillId="8" borderId="0" xfId="0" applyFont="1" applyFill="1" applyAlignment="1">
      <alignment horizontal="center" vertical="center"/>
    </xf>
    <xf numFmtId="0" fontId="30" fillId="8" borderId="49" xfId="0" applyFont="1" applyFill="1" applyBorder="1" applyAlignment="1">
      <alignment horizontal="center" vertical="center"/>
    </xf>
    <xf numFmtId="0" fontId="30" fillId="8" borderId="50" xfId="0" applyFont="1" applyFill="1" applyBorder="1" applyAlignment="1">
      <alignment horizontal="center" vertical="center"/>
    </xf>
    <xf numFmtId="0" fontId="30" fillId="8" borderId="51" xfId="0" applyFont="1" applyFill="1" applyBorder="1" applyAlignment="1">
      <alignment horizontal="center" vertical="center"/>
    </xf>
    <xf numFmtId="0" fontId="30" fillId="8" borderId="52" xfId="0" applyFont="1" applyFill="1" applyBorder="1" applyAlignment="1">
      <alignment horizontal="center" vertical="center"/>
    </xf>
    <xf numFmtId="0" fontId="13" fillId="8" borderId="0" xfId="0" applyFont="1" applyFill="1" applyAlignment="1" applyProtection="1">
      <alignment horizontal="center" vertical="center"/>
      <protection locked="0"/>
    </xf>
    <xf numFmtId="0" fontId="13" fillId="8" borderId="11" xfId="0" applyFont="1" applyFill="1" applyBorder="1" applyAlignment="1" applyProtection="1">
      <alignment horizontal="center" vertical="center"/>
      <protection locked="0"/>
    </xf>
    <xf numFmtId="0" fontId="29" fillId="10" borderId="53" xfId="0" applyFont="1" applyFill="1" applyBorder="1" applyAlignment="1">
      <alignment horizontal="center" vertical="center" wrapText="1"/>
    </xf>
    <xf numFmtId="0" fontId="29" fillId="10" borderId="54" xfId="0" applyFont="1" applyFill="1" applyBorder="1" applyAlignment="1">
      <alignment horizontal="center" vertical="center" wrapText="1"/>
    </xf>
    <xf numFmtId="0" fontId="29" fillId="10" borderId="55" xfId="0" applyFont="1" applyFill="1" applyBorder="1" applyAlignment="1">
      <alignment horizontal="center" vertical="center" wrapText="1"/>
    </xf>
    <xf numFmtId="0" fontId="30" fillId="8" borderId="0" xfId="0" applyFont="1" applyFill="1" applyAlignment="1">
      <alignment horizontal="center"/>
    </xf>
    <xf numFmtId="0" fontId="30" fillId="8" borderId="56" xfId="0" applyFont="1" applyFill="1" applyBorder="1" applyAlignment="1">
      <alignment horizontal="center"/>
    </xf>
    <xf numFmtId="0" fontId="30" fillId="8" borderId="57" xfId="0" applyFont="1" applyFill="1" applyBorder="1" applyAlignment="1">
      <alignment horizontal="center"/>
    </xf>
    <xf numFmtId="9" fontId="30" fillId="9" borderId="43" xfId="1" applyFont="1" applyFill="1" applyBorder="1" applyAlignment="1">
      <alignment horizontal="center" vertical="center"/>
    </xf>
    <xf numFmtId="0" fontId="30" fillId="8" borderId="49" xfId="0" applyFont="1" applyFill="1" applyBorder="1" applyAlignment="1">
      <alignment horizontal="center"/>
    </xf>
    <xf numFmtId="0" fontId="29" fillId="9" borderId="45" xfId="0" applyFont="1" applyFill="1" applyBorder="1" applyAlignment="1">
      <alignment horizontal="left"/>
    </xf>
    <xf numFmtId="0" fontId="29" fillId="9" borderId="46" xfId="0" applyFont="1" applyFill="1" applyBorder="1" applyAlignment="1">
      <alignment horizontal="left"/>
    </xf>
    <xf numFmtId="0" fontId="29" fillId="9" borderId="47" xfId="0" applyFont="1" applyFill="1" applyBorder="1" applyAlignment="1">
      <alignment horizontal="left"/>
    </xf>
    <xf numFmtId="0" fontId="30" fillId="0" borderId="43" xfId="0" applyFont="1" applyBorder="1" applyAlignment="1">
      <alignment horizontal="left"/>
    </xf>
    <xf numFmtId="0" fontId="30" fillId="0" borderId="43" xfId="0" applyFont="1" applyBorder="1" applyAlignment="1">
      <alignment horizontal="center"/>
    </xf>
    <xf numFmtId="0" fontId="29" fillId="9" borderId="50" xfId="0" applyFont="1" applyFill="1" applyBorder="1" applyAlignment="1">
      <alignment horizontal="left"/>
    </xf>
    <xf numFmtId="0" fontId="29" fillId="9" borderId="51" xfId="0" applyFont="1" applyFill="1" applyBorder="1" applyAlignment="1">
      <alignment horizontal="left"/>
    </xf>
    <xf numFmtId="0" fontId="29" fillId="9" borderId="52" xfId="0" applyFont="1" applyFill="1" applyBorder="1" applyAlignment="1">
      <alignment horizontal="left"/>
    </xf>
    <xf numFmtId="0" fontId="60" fillId="13" borderId="59" xfId="0" applyFont="1" applyFill="1" applyBorder="1" applyAlignment="1" applyProtection="1">
      <alignment horizontal="center" vertical="center"/>
      <protection locked="0"/>
    </xf>
    <xf numFmtId="0" fontId="60" fillId="13" borderId="61" xfId="0" applyFont="1" applyFill="1" applyBorder="1" applyAlignment="1" applyProtection="1">
      <alignment horizontal="center" vertical="center"/>
      <protection locked="0"/>
    </xf>
    <xf numFmtId="0" fontId="61" fillId="0" borderId="59" xfId="0" applyFont="1" applyBorder="1" applyAlignment="1" applyProtection="1">
      <alignment horizontal="center" vertical="center"/>
      <protection locked="0"/>
    </xf>
    <xf numFmtId="0" fontId="61" fillId="0" borderId="61" xfId="0" applyFont="1" applyBorder="1" applyAlignment="1" applyProtection="1">
      <alignment horizontal="center" vertical="center"/>
      <protection locked="0"/>
    </xf>
    <xf numFmtId="0" fontId="61" fillId="0" borderId="60" xfId="0" applyFont="1" applyBorder="1" applyAlignment="1" applyProtection="1">
      <alignment horizontal="center" vertical="center"/>
      <protection locked="0"/>
    </xf>
    <xf numFmtId="0" fontId="62" fillId="13" borderId="43" xfId="0" applyFont="1" applyFill="1" applyBorder="1" applyAlignment="1" applyProtection="1">
      <alignment horizontal="right" vertical="center"/>
      <protection locked="0"/>
    </xf>
    <xf numFmtId="0" fontId="63" fillId="0" borderId="43" xfId="0" applyFont="1" applyBorder="1" applyAlignment="1" applyProtection="1">
      <alignment horizontal="center" vertical="center"/>
      <protection locked="0"/>
    </xf>
    <xf numFmtId="0" fontId="64" fillId="0" borderId="59" xfId="0" applyFont="1" applyBorder="1" applyAlignment="1">
      <alignment horizontal="center" vertical="center" wrapText="1"/>
    </xf>
    <xf numFmtId="0" fontId="64" fillId="0" borderId="60" xfId="0" applyFont="1" applyBorder="1" applyAlignment="1">
      <alignment horizontal="center" vertical="center" wrapText="1"/>
    </xf>
    <xf numFmtId="14" fontId="63" fillId="0" borderId="59" xfId="0" applyNumberFormat="1" applyFont="1" applyBorder="1" applyAlignment="1" applyProtection="1">
      <alignment horizontal="center" vertical="center"/>
      <protection locked="0"/>
    </xf>
    <xf numFmtId="14" fontId="63" fillId="0" borderId="60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666FF"/>
      <color rgb="FFEAEFFA"/>
      <color rgb="FFDAE3F6"/>
      <color rgb="FFCDF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333376</xdr:colOff>
      <xdr:row>2</xdr:row>
      <xdr:rowOff>103617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870" b="26916"/>
        <a:stretch/>
      </xdr:blipFill>
      <xdr:spPr>
        <a:xfrm>
          <a:off x="1" y="0"/>
          <a:ext cx="2609850" cy="484617"/>
        </a:xfrm>
        <a:prstGeom prst="rect">
          <a:avLst/>
        </a:prstGeom>
      </xdr:spPr>
    </xdr:pic>
    <xdr:clientData/>
  </xdr:twoCellAnchor>
  <xdr:twoCellAnchor editAs="oneCell">
    <xdr:from>
      <xdr:col>4</xdr:col>
      <xdr:colOff>352425</xdr:colOff>
      <xdr:row>3</xdr:row>
      <xdr:rowOff>0</xdr:rowOff>
    </xdr:from>
    <xdr:to>
      <xdr:col>13</xdr:col>
      <xdr:colOff>259291</xdr:colOff>
      <xdr:row>4</xdr:row>
      <xdr:rowOff>1095375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581025"/>
          <a:ext cx="6764866" cy="1295400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2</xdr:row>
      <xdr:rowOff>180976</xdr:rowOff>
    </xdr:from>
    <xdr:to>
      <xdr:col>14</xdr:col>
      <xdr:colOff>209549</xdr:colOff>
      <xdr:row>4</xdr:row>
      <xdr:rowOff>1057276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553700" y="561976"/>
          <a:ext cx="647699" cy="1266825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1. Productividad</a:t>
          </a:r>
        </a:p>
      </xdr:txBody>
    </xdr:sp>
    <xdr:clientData/>
  </xdr:twoCellAnchor>
  <xdr:twoCellAnchor>
    <xdr:from>
      <xdr:col>13</xdr:col>
      <xdr:colOff>238126</xdr:colOff>
      <xdr:row>4</xdr:row>
      <xdr:rowOff>1085851</xdr:rowOff>
    </xdr:from>
    <xdr:to>
      <xdr:col>14</xdr:col>
      <xdr:colOff>209550</xdr:colOff>
      <xdr:row>5</xdr:row>
      <xdr:rowOff>1206500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556876" y="1863726"/>
          <a:ext cx="638174" cy="1327149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2. Construcción de Integridad</a:t>
          </a:r>
        </a:p>
      </xdr:txBody>
    </xdr:sp>
    <xdr:clientData/>
  </xdr:twoCellAnchor>
  <xdr:twoCellAnchor editAs="oneCell">
    <xdr:from>
      <xdr:col>4</xdr:col>
      <xdr:colOff>330200</xdr:colOff>
      <xdr:row>5</xdr:row>
      <xdr:rowOff>1212850</xdr:rowOff>
    </xdr:from>
    <xdr:to>
      <xdr:col>13</xdr:col>
      <xdr:colOff>254000</xdr:colOff>
      <xdr:row>6</xdr:row>
      <xdr:rowOff>1151624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3197225"/>
          <a:ext cx="6781800" cy="1542149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228600</xdr:colOff>
      <xdr:row>5</xdr:row>
      <xdr:rowOff>1187451</xdr:rowOff>
    </xdr:from>
    <xdr:to>
      <xdr:col>14</xdr:col>
      <xdr:colOff>209549</xdr:colOff>
      <xdr:row>6</xdr:row>
      <xdr:rowOff>1127125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547350" y="3171826"/>
          <a:ext cx="647699" cy="1543049"/>
        </a:xfrm>
        <a:prstGeom prst="rect">
          <a:avLst/>
        </a:prstGeom>
        <a:solidFill>
          <a:srgbClr val="6666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chemeClr val="bg1"/>
              </a:solidFill>
            </a:rPr>
            <a:t>Pilar 3. Gestión cultural</a:t>
          </a:r>
        </a:p>
      </xdr:txBody>
    </xdr:sp>
    <xdr:clientData/>
  </xdr:twoCellAnchor>
  <xdr:twoCellAnchor editAs="oneCell">
    <xdr:from>
      <xdr:col>4</xdr:col>
      <xdr:colOff>321112</xdr:colOff>
      <xdr:row>6</xdr:row>
      <xdr:rowOff>1181101</xdr:rowOff>
    </xdr:from>
    <xdr:to>
      <xdr:col>13</xdr:col>
      <xdr:colOff>254000</xdr:colOff>
      <xdr:row>11</xdr:row>
      <xdr:rowOff>9999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862" y="4768851"/>
          <a:ext cx="6790888" cy="1749898"/>
        </a:xfrm>
        <a:prstGeom prst="rect">
          <a:avLst/>
        </a:prstGeom>
        <a:solidFill>
          <a:schemeClr val="bg1"/>
        </a:solidFill>
      </xdr:spPr>
    </xdr:pic>
    <xdr:clientData/>
  </xdr:twoCellAnchor>
  <xdr:twoCellAnchor>
    <xdr:from>
      <xdr:col>13</xdr:col>
      <xdr:colOff>260350</xdr:colOff>
      <xdr:row>6</xdr:row>
      <xdr:rowOff>1165226</xdr:rowOff>
    </xdr:from>
    <xdr:to>
      <xdr:col>14</xdr:col>
      <xdr:colOff>241299</xdr:colOff>
      <xdr:row>15</xdr:row>
      <xdr:rowOff>41275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579100" y="4752976"/>
          <a:ext cx="647699" cy="17335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pPr algn="ctr"/>
          <a:r>
            <a:rPr lang="es-CO" sz="1000" b="1">
              <a:solidFill>
                <a:srgbClr val="002060"/>
              </a:solidFill>
            </a:rPr>
            <a:t>Pilar 4. Desarrollo persona-equipo</a:t>
          </a:r>
        </a:p>
      </xdr:txBody>
    </xdr:sp>
    <xdr:clientData/>
  </xdr:twoCellAnchor>
  <xdr:twoCellAnchor editAs="oneCell">
    <xdr:from>
      <xdr:col>4</xdr:col>
      <xdr:colOff>349250</xdr:colOff>
      <xdr:row>4</xdr:row>
      <xdr:rowOff>1111250</xdr:rowOff>
    </xdr:from>
    <xdr:to>
      <xdr:col>13</xdr:col>
      <xdr:colOff>254000</xdr:colOff>
      <xdr:row>5</xdr:row>
      <xdr:rowOff>1199745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1889125"/>
          <a:ext cx="6762750" cy="1294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14320</xdr:rowOff>
    </xdr:from>
    <xdr:to>
      <xdr:col>1</xdr:col>
      <xdr:colOff>1835415</xdr:colOff>
      <xdr:row>3</xdr:row>
      <xdr:rowOff>122769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307" y="213479"/>
          <a:ext cx="1597290" cy="558722"/>
        </a:xfrm>
        <a:prstGeom prst="rect">
          <a:avLst/>
        </a:prstGeom>
      </xdr:spPr>
    </xdr:pic>
    <xdr:clientData/>
  </xdr:twoCellAnchor>
  <xdr:twoCellAnchor editAs="oneCell">
    <xdr:from>
      <xdr:col>6</xdr:col>
      <xdr:colOff>207818</xdr:colOff>
      <xdr:row>0</xdr:row>
      <xdr:rowOff>164523</xdr:rowOff>
    </xdr:from>
    <xdr:to>
      <xdr:col>8</xdr:col>
      <xdr:colOff>770659</xdr:colOff>
      <xdr:row>3</xdr:row>
      <xdr:rowOff>216477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39295" y="164523"/>
          <a:ext cx="2017569" cy="7013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111125</xdr:rowOff>
    </xdr:from>
    <xdr:to>
      <xdr:col>2</xdr:col>
      <xdr:colOff>1152790</xdr:colOff>
      <xdr:row>1</xdr:row>
      <xdr:rowOff>216399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5" y="111125"/>
          <a:ext cx="1597290" cy="565649"/>
        </a:xfrm>
        <a:prstGeom prst="rect">
          <a:avLst/>
        </a:prstGeom>
      </xdr:spPr>
    </xdr:pic>
    <xdr:clientData/>
  </xdr:twoCellAnchor>
  <xdr:twoCellAnchor editAs="oneCell">
    <xdr:from>
      <xdr:col>9</xdr:col>
      <xdr:colOff>276225</xdr:colOff>
      <xdr:row>0</xdr:row>
      <xdr:rowOff>31750</xdr:rowOff>
    </xdr:from>
    <xdr:to>
      <xdr:col>9</xdr:col>
      <xdr:colOff>2286866</xdr:colOff>
      <xdr:row>1</xdr:row>
      <xdr:rowOff>280554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81350" y="31750"/>
          <a:ext cx="2010641" cy="7091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1314450</xdr:colOff>
      <xdr:row>0</xdr:row>
      <xdr:rowOff>57150</xdr:rowOff>
    </xdr:from>
    <xdr:to>
      <xdr:col>2</xdr:col>
      <xdr:colOff>876300</xdr:colOff>
      <xdr:row>2</xdr:row>
      <xdr:rowOff>156335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0200" y="57150"/>
          <a:ext cx="1333500" cy="480185"/>
        </a:xfrm>
        <a:prstGeom prst="rect">
          <a:avLst/>
        </a:prstGeom>
      </xdr:spPr>
    </xdr:pic>
    <xdr:clientData/>
  </xdr:twoCellAnchor>
  <xdr:twoCellAnchor editAs="oneCell">
    <xdr:from>
      <xdr:col>12</xdr:col>
      <xdr:colOff>1066799</xdr:colOff>
      <xdr:row>0</xdr:row>
      <xdr:rowOff>19051</xdr:rowOff>
    </xdr:from>
    <xdr:to>
      <xdr:col>13</xdr:col>
      <xdr:colOff>819150</xdr:colOff>
      <xdr:row>2</xdr:row>
      <xdr:rowOff>175586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840699" y="19051"/>
          <a:ext cx="1524001" cy="5375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0</xdr:row>
      <xdr:rowOff>66675</xdr:rowOff>
    </xdr:from>
    <xdr:to>
      <xdr:col>2</xdr:col>
      <xdr:colOff>454290</xdr:colOff>
      <xdr:row>1</xdr:row>
      <xdr:rowOff>270374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66675"/>
          <a:ext cx="1597290" cy="565649"/>
        </a:xfrm>
        <a:prstGeom prst="rect">
          <a:avLst/>
        </a:prstGeom>
      </xdr:spPr>
    </xdr:pic>
    <xdr:clientData/>
  </xdr:twoCellAnchor>
  <xdr:twoCellAnchor editAs="oneCell">
    <xdr:from>
      <xdr:col>14</xdr:col>
      <xdr:colOff>2247900</xdr:colOff>
      <xdr:row>0</xdr:row>
      <xdr:rowOff>19051</xdr:rowOff>
    </xdr:from>
    <xdr:to>
      <xdr:col>15</xdr:col>
      <xdr:colOff>1801091</xdr:colOff>
      <xdr:row>1</xdr:row>
      <xdr:rowOff>292369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56550" y="19051"/>
          <a:ext cx="1801091" cy="6352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232553</xdr:colOff>
      <xdr:row>0</xdr:row>
      <xdr:rowOff>68799</xdr:rowOff>
    </xdr:from>
    <xdr:to>
      <xdr:col>0</xdr:col>
      <xdr:colOff>1758803</xdr:colOff>
      <xdr:row>2</xdr:row>
      <xdr:rowOff>268941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21560C5-A08F-4680-A4E5-76ABE67E9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0288" y="68799"/>
          <a:ext cx="1526250" cy="9173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326571</xdr:colOff>
      <xdr:row>0</xdr:row>
      <xdr:rowOff>0</xdr:rowOff>
    </xdr:from>
    <xdr:to>
      <xdr:col>2</xdr:col>
      <xdr:colOff>1796143</xdr:colOff>
      <xdr:row>3</xdr:row>
      <xdr:rowOff>118004</xdr:rowOff>
    </xdr:to>
    <xdr:pic>
      <xdr:nvPicPr>
        <xdr:cNvPr id="2" name="Imagen 1" descr="Diagrama&#10;&#10;Descripción generada automáticamente">
          <a:extLst>
            <a:ext uri="{FF2B5EF4-FFF2-40B4-BE49-F238E27FC236}">
              <a16:creationId xmlns:a16="http://schemas.microsoft.com/office/drawing/2014/main" id="{9FC22278-12E9-7D4F-AA39-DE8F5A7EC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4571" y="0"/>
          <a:ext cx="1469572" cy="82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9"/>
  <sheetViews>
    <sheetView showGridLines="0" topLeftCell="A6" zoomScale="60" zoomScaleNormal="60" workbookViewId="0">
      <selection activeCell="F8" sqref="F8"/>
    </sheetView>
  </sheetViews>
  <sheetFormatPr baseColWidth="10" defaultColWidth="11.42578125" defaultRowHeight="15"/>
  <cols>
    <col min="1" max="1" width="22.7109375" customWidth="1"/>
    <col min="14" max="14" width="10" customWidth="1"/>
  </cols>
  <sheetData>
    <row r="4" spans="1:4" ht="15.75" customHeight="1" thickBot="1"/>
    <row r="5" spans="1:4" ht="94.5" customHeight="1" thickBot="1">
      <c r="A5" s="4" t="s">
        <v>0</v>
      </c>
      <c r="B5" s="7">
        <v>0.55000000000000004</v>
      </c>
      <c r="C5" s="247" t="s">
        <v>1</v>
      </c>
      <c r="D5" s="250" t="s">
        <v>2</v>
      </c>
    </row>
    <row r="6" spans="1:4" ht="126.75" customHeight="1" thickBot="1">
      <c r="A6" s="3" t="s">
        <v>3</v>
      </c>
      <c r="B6" s="6">
        <v>0.15</v>
      </c>
      <c r="C6" s="248"/>
      <c r="D6" s="251"/>
    </row>
    <row r="7" spans="1:4" ht="94.5" customHeight="1" thickBot="1">
      <c r="A7" s="2" t="s">
        <v>4</v>
      </c>
      <c r="B7" s="6">
        <v>0.15</v>
      </c>
      <c r="C7" s="248"/>
      <c r="D7" s="251"/>
    </row>
    <row r="8" spans="1:4" ht="60.75" customHeight="1" thickBot="1">
      <c r="A8" s="1" t="s">
        <v>5</v>
      </c>
      <c r="B8" s="6">
        <v>0.15</v>
      </c>
      <c r="C8" s="248"/>
      <c r="D8" s="251"/>
    </row>
    <row r="9" spans="1:4" ht="44.25" customHeight="1" thickBot="1">
      <c r="A9" s="5" t="s">
        <v>6</v>
      </c>
      <c r="B9" s="8">
        <f>SUM(B5:B8)</f>
        <v>1</v>
      </c>
      <c r="C9" s="249"/>
      <c r="D9" s="252"/>
    </row>
  </sheetData>
  <mergeCells count="2">
    <mergeCell ref="C5:C9"/>
    <mergeCell ref="D5:D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76"/>
  <sheetViews>
    <sheetView zoomScaleNormal="100" zoomScaleSheetLayoutView="86" zoomScalePageLayoutView="86" workbookViewId="0">
      <selection activeCell="E18" sqref="B15:P29"/>
    </sheetView>
  </sheetViews>
  <sheetFormatPr baseColWidth="10" defaultColWidth="10.85546875" defaultRowHeight="18"/>
  <cols>
    <col min="1" max="1" width="2.42578125" style="32" customWidth="1"/>
    <col min="2" max="2" width="38.28515625" style="33" customWidth="1"/>
    <col min="3" max="3" width="15.28515625" style="33" bestFit="1" customWidth="1"/>
    <col min="4" max="8" width="10.85546875" style="33"/>
    <col min="9" max="9" width="17.85546875" style="33" customWidth="1"/>
    <col min="10" max="10" width="38.42578125" style="32" customWidth="1"/>
    <col min="11" max="11" width="15.28515625" style="32" customWidth="1"/>
    <col min="12" max="14" width="10.85546875" style="32"/>
    <col min="15" max="15" width="11.42578125" style="32" customWidth="1"/>
    <col min="16" max="17" width="10.85546875" style="32"/>
    <col min="18" max="18" width="17.85546875" style="32" customWidth="1"/>
    <col min="19" max="19" width="3.28515625" style="32" customWidth="1"/>
    <col min="20" max="48" width="10.85546875" style="32"/>
    <col min="49" max="16384" width="10.85546875" style="33"/>
  </cols>
  <sheetData>
    <row r="1" spans="2:19" ht="15.75" customHeight="1">
      <c r="B1" s="254" t="s">
        <v>7</v>
      </c>
      <c r="C1" s="254"/>
      <c r="D1" s="254"/>
      <c r="E1" s="254"/>
      <c r="F1" s="254"/>
      <c r="G1" s="254"/>
      <c r="H1" s="254"/>
      <c r="I1" s="254"/>
      <c r="J1" s="34"/>
    </row>
    <row r="2" spans="2:19">
      <c r="B2" s="254"/>
      <c r="C2" s="254"/>
      <c r="D2" s="254"/>
      <c r="E2" s="254"/>
      <c r="F2" s="254"/>
      <c r="G2" s="254"/>
      <c r="H2" s="254"/>
      <c r="I2" s="254"/>
      <c r="J2" s="34"/>
    </row>
    <row r="3" spans="2:19">
      <c r="B3" s="254"/>
      <c r="C3" s="254"/>
      <c r="D3" s="254"/>
      <c r="E3" s="254"/>
      <c r="F3" s="254"/>
      <c r="G3" s="254"/>
      <c r="H3" s="254"/>
      <c r="I3" s="254"/>
    </row>
    <row r="4" spans="2:19">
      <c r="B4" s="254"/>
      <c r="C4" s="254"/>
      <c r="D4" s="254"/>
      <c r="E4" s="254"/>
      <c r="F4" s="254"/>
      <c r="G4" s="254"/>
      <c r="H4" s="254"/>
      <c r="I4" s="254"/>
      <c r="J4" s="34"/>
    </row>
    <row r="5" spans="2:19">
      <c r="B5" s="254"/>
      <c r="C5" s="254"/>
      <c r="D5" s="254"/>
      <c r="E5" s="254"/>
      <c r="F5" s="254"/>
      <c r="G5" s="254"/>
      <c r="H5" s="254"/>
      <c r="I5" s="254"/>
      <c r="J5" s="34"/>
    </row>
    <row r="6" spans="2:19" ht="93.75" customHeight="1">
      <c r="B6" s="35" t="s">
        <v>8</v>
      </c>
      <c r="C6" s="253" t="s">
        <v>9</v>
      </c>
      <c r="D6" s="253"/>
      <c r="E6" s="253"/>
      <c r="F6" s="253"/>
      <c r="G6" s="253"/>
      <c r="H6" s="253"/>
      <c r="I6" s="253"/>
      <c r="J6" s="33"/>
    </row>
    <row r="7" spans="2:19" ht="68.25" customHeight="1">
      <c r="B7" s="36" t="s">
        <v>10</v>
      </c>
      <c r="C7" s="253" t="s">
        <v>11</v>
      </c>
      <c r="D7" s="253"/>
      <c r="E7" s="253"/>
      <c r="F7" s="253"/>
      <c r="G7" s="253"/>
      <c r="H7" s="253"/>
      <c r="I7" s="253"/>
      <c r="J7" s="34"/>
    </row>
    <row r="8" spans="2:19" ht="90" customHeight="1">
      <c r="B8" s="37" t="s">
        <v>12</v>
      </c>
      <c r="C8" s="253" t="s">
        <v>13</v>
      </c>
      <c r="D8" s="253"/>
      <c r="E8" s="253"/>
      <c r="F8" s="253"/>
      <c r="G8" s="253"/>
      <c r="H8" s="253"/>
      <c r="I8" s="253"/>
      <c r="J8" s="34"/>
    </row>
    <row r="9" spans="2:19" ht="68.25" customHeight="1">
      <c r="B9" s="36" t="s">
        <v>14</v>
      </c>
      <c r="C9" s="253" t="s">
        <v>15</v>
      </c>
      <c r="D9" s="253"/>
      <c r="E9" s="253"/>
      <c r="F9" s="253"/>
      <c r="G9" s="253"/>
      <c r="H9" s="253"/>
      <c r="I9" s="253"/>
      <c r="J9" s="34"/>
    </row>
    <row r="10" spans="2:19" ht="99" customHeight="1">
      <c r="B10" s="36" t="s">
        <v>16</v>
      </c>
      <c r="C10" s="253" t="s">
        <v>17</v>
      </c>
      <c r="D10" s="253"/>
      <c r="E10" s="253"/>
      <c r="F10" s="253"/>
      <c r="G10" s="253"/>
      <c r="H10" s="253"/>
      <c r="I10" s="253"/>
      <c r="J10" s="34"/>
    </row>
    <row r="11" spans="2:19" ht="48" customHeight="1">
      <c r="B11" s="36" t="s">
        <v>18</v>
      </c>
      <c r="C11" s="253" t="s">
        <v>19</v>
      </c>
      <c r="D11" s="253"/>
      <c r="E11" s="253"/>
      <c r="F11" s="253"/>
      <c r="G11" s="253"/>
      <c r="H11" s="253"/>
      <c r="I11" s="253"/>
      <c r="J11" s="34"/>
    </row>
    <row r="12" spans="2:19" ht="57" customHeight="1">
      <c r="B12" s="36" t="s">
        <v>20</v>
      </c>
      <c r="C12" s="253" t="s">
        <v>21</v>
      </c>
      <c r="D12" s="253"/>
      <c r="E12" s="253"/>
      <c r="F12" s="253"/>
      <c r="G12" s="253"/>
      <c r="H12" s="253"/>
      <c r="I12" s="253"/>
      <c r="J12" s="34"/>
    </row>
    <row r="13" spans="2:19" ht="61.5" customHeight="1">
      <c r="B13" s="36" t="s">
        <v>22</v>
      </c>
      <c r="C13" s="253" t="s">
        <v>23</v>
      </c>
      <c r="D13" s="253"/>
      <c r="E13" s="253"/>
      <c r="F13" s="253"/>
      <c r="G13" s="253"/>
      <c r="H13" s="253"/>
      <c r="I13" s="253"/>
      <c r="J13" s="34"/>
    </row>
    <row r="14" spans="2:19" ht="49.5" customHeight="1">
      <c r="B14" s="36" t="s">
        <v>24</v>
      </c>
      <c r="C14" s="253" t="s">
        <v>25</v>
      </c>
      <c r="D14" s="253"/>
      <c r="E14" s="253"/>
      <c r="F14" s="253"/>
      <c r="G14" s="253"/>
      <c r="H14" s="253"/>
      <c r="I14" s="253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2:19" ht="52.5" customHeight="1">
      <c r="B15" s="36" t="s">
        <v>26</v>
      </c>
      <c r="C15" s="253" t="s">
        <v>27</v>
      </c>
      <c r="D15" s="253"/>
      <c r="E15" s="253"/>
      <c r="F15" s="253"/>
      <c r="G15" s="253"/>
      <c r="H15" s="253"/>
      <c r="I15" s="253"/>
      <c r="J15" s="34"/>
      <c r="K15" s="34"/>
      <c r="L15" s="34"/>
      <c r="M15" s="34"/>
      <c r="N15" s="34"/>
      <c r="O15" s="34"/>
      <c r="P15" s="34"/>
      <c r="Q15" s="34"/>
      <c r="R15" s="34"/>
      <c r="S15" s="34"/>
    </row>
    <row r="16" spans="2:19" ht="87" customHeight="1">
      <c r="B16" s="36" t="s">
        <v>28</v>
      </c>
      <c r="C16" s="253" t="s">
        <v>29</v>
      </c>
      <c r="D16" s="253"/>
      <c r="E16" s="253"/>
      <c r="F16" s="253"/>
      <c r="G16" s="253"/>
      <c r="H16" s="253"/>
      <c r="I16" s="253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pans="2:48" ht="63.75" customHeight="1">
      <c r="B17" s="36" t="s">
        <v>30</v>
      </c>
      <c r="C17" s="253" t="s">
        <v>31</v>
      </c>
      <c r="D17" s="253"/>
      <c r="E17" s="253"/>
      <c r="F17" s="253"/>
      <c r="G17" s="253"/>
      <c r="H17" s="253"/>
      <c r="I17" s="253"/>
      <c r="J17" s="34"/>
      <c r="K17" s="34"/>
      <c r="L17" s="34"/>
      <c r="M17" s="34"/>
      <c r="N17" s="34"/>
      <c r="O17" s="34"/>
      <c r="P17" s="34"/>
      <c r="Q17" s="34"/>
      <c r="S17" s="34"/>
    </row>
    <row r="18" spans="2:48" ht="66.75" customHeight="1">
      <c r="B18" s="37" t="s">
        <v>32</v>
      </c>
      <c r="C18" s="253" t="s">
        <v>33</v>
      </c>
      <c r="D18" s="253"/>
      <c r="E18" s="253"/>
      <c r="F18" s="253"/>
      <c r="G18" s="253"/>
      <c r="H18" s="253"/>
      <c r="I18" s="253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2:48" ht="102" customHeight="1">
      <c r="B19" s="36" t="s">
        <v>34</v>
      </c>
      <c r="C19" s="253" t="s">
        <v>35</v>
      </c>
      <c r="D19" s="253"/>
      <c r="E19" s="253"/>
      <c r="F19" s="253"/>
      <c r="G19" s="253"/>
      <c r="H19" s="253"/>
      <c r="I19" s="253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2:48" ht="48.75" customHeight="1">
      <c r="B20" s="36" t="s">
        <v>36</v>
      </c>
      <c r="C20" s="255" t="s">
        <v>37</v>
      </c>
      <c r="D20" s="253"/>
      <c r="E20" s="253"/>
      <c r="F20" s="253"/>
      <c r="G20" s="253"/>
      <c r="H20" s="253"/>
      <c r="I20" s="25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</row>
    <row r="21" spans="2:48" ht="72" customHeight="1">
      <c r="B21" s="36" t="s">
        <v>38</v>
      </c>
      <c r="C21" s="253" t="s">
        <v>39</v>
      </c>
      <c r="D21" s="253"/>
      <c r="E21" s="253"/>
      <c r="F21" s="253"/>
      <c r="G21" s="253"/>
      <c r="H21" s="253"/>
      <c r="I21" s="25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</row>
    <row r="22" spans="2:48" ht="105" customHeight="1">
      <c r="B22" s="36" t="s">
        <v>40</v>
      </c>
      <c r="C22" s="253" t="s">
        <v>41</v>
      </c>
      <c r="D22" s="253"/>
      <c r="E22" s="253"/>
      <c r="F22" s="253"/>
      <c r="G22" s="253"/>
      <c r="H22" s="253"/>
      <c r="I22" s="25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</row>
    <row r="23" spans="2:48" ht="65.25" customHeight="1">
      <c r="B23" s="36" t="s">
        <v>42</v>
      </c>
      <c r="C23" s="253" t="s">
        <v>43</v>
      </c>
      <c r="D23" s="253"/>
      <c r="E23" s="253"/>
      <c r="F23" s="253"/>
      <c r="G23" s="253"/>
      <c r="H23" s="253"/>
      <c r="I23" s="25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</row>
    <row r="24" spans="2:48" ht="78" customHeight="1">
      <c r="B24" s="36" t="s">
        <v>44</v>
      </c>
      <c r="C24" s="253" t="s">
        <v>45</v>
      </c>
      <c r="D24" s="253"/>
      <c r="E24" s="253"/>
      <c r="F24" s="253"/>
      <c r="G24" s="253"/>
      <c r="H24" s="253"/>
      <c r="I24" s="25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</row>
    <row r="25" spans="2:48" s="32" customFormat="1" ht="15" customHeight="1"/>
    <row r="26" spans="2:48" s="32" customFormat="1" ht="15" customHeight="1"/>
    <row r="27" spans="2:48" s="32" customFormat="1" ht="15" customHeight="1"/>
    <row r="28" spans="2:48" s="32" customFormat="1" ht="15" customHeight="1"/>
    <row r="29" spans="2:48" s="32" customFormat="1" ht="15" customHeight="1"/>
    <row r="30" spans="2:48" s="32" customFormat="1" ht="15" customHeight="1"/>
    <row r="31" spans="2:48" s="32" customFormat="1" ht="15" customHeight="1"/>
    <row r="32" spans="2:48" s="32" customFormat="1" ht="15" customHeight="1"/>
    <row r="33" s="32" customFormat="1" ht="15" customHeight="1"/>
    <row r="34" s="32" customFormat="1" ht="15" customHeight="1"/>
    <row r="35" s="32" customFormat="1" ht="15" customHeight="1"/>
    <row r="36" s="32" customFormat="1" ht="15" customHeight="1"/>
    <row r="37" s="32" customFormat="1" ht="15" customHeight="1"/>
    <row r="38" s="32" customFormat="1" ht="15" customHeight="1"/>
    <row r="39" s="32" customFormat="1" ht="15" customHeight="1"/>
    <row r="40" s="32" customFormat="1" ht="15" customHeight="1"/>
    <row r="41" s="32" customFormat="1" ht="15" customHeight="1"/>
    <row r="42" s="32" customFormat="1" ht="15" customHeight="1"/>
    <row r="43" s="32" customFormat="1" ht="15" customHeight="1"/>
    <row r="44" s="32" customFormat="1" ht="15" customHeight="1"/>
    <row r="45" s="32" customFormat="1" ht="15" customHeight="1"/>
    <row r="46" s="32" customFormat="1" ht="15" customHeight="1"/>
    <row r="47" s="32" customFormat="1" ht="15" customHeight="1"/>
    <row r="48" s="32" customFormat="1" ht="15" customHeight="1"/>
    <row r="49" s="32" customFormat="1" ht="15" customHeight="1"/>
    <row r="50" s="32" customFormat="1" ht="15" customHeight="1"/>
    <row r="51" s="32" customFormat="1" ht="15" customHeight="1"/>
    <row r="52" s="32" customFormat="1" ht="15" customHeight="1"/>
    <row r="53" s="32" customFormat="1" ht="15" customHeight="1"/>
    <row r="54" s="32" customFormat="1" ht="15" customHeight="1"/>
    <row r="55" s="32" customFormat="1" ht="15" customHeight="1"/>
    <row r="56" s="32" customFormat="1" ht="15" customHeight="1"/>
    <row r="57" s="32" customFormat="1" ht="15" customHeight="1"/>
    <row r="58" s="32" customFormat="1" ht="15" customHeight="1"/>
    <row r="59" s="32" customFormat="1" ht="15" customHeight="1"/>
    <row r="60" s="32" customFormat="1" ht="15" customHeight="1"/>
    <row r="61" s="32" customFormat="1" ht="15" customHeight="1"/>
    <row r="62" s="32" customFormat="1" ht="15" customHeight="1"/>
    <row r="63" s="32" customFormat="1" ht="15" customHeight="1"/>
    <row r="64" s="32" customFormat="1" ht="15" customHeight="1"/>
    <row r="65" s="32" customFormat="1" ht="15" customHeight="1"/>
    <row r="66" s="32" customFormat="1" ht="15" customHeight="1"/>
    <row r="67" s="32" customFormat="1" ht="15" customHeight="1"/>
    <row r="68" s="32" customFormat="1" ht="15" customHeight="1"/>
    <row r="69" s="32" customFormat="1" ht="15" customHeight="1"/>
    <row r="70" s="32" customFormat="1" ht="15" customHeight="1"/>
    <row r="71" s="32" customFormat="1" ht="15" customHeight="1"/>
    <row r="72" s="32" customFormat="1" ht="15" customHeight="1"/>
    <row r="73" s="32" customFormat="1" ht="15" customHeight="1"/>
    <row r="74" s="32" customFormat="1" ht="15" customHeight="1"/>
    <row r="75" s="32" customFormat="1" ht="15" customHeight="1"/>
    <row r="76" s="32" customFormat="1"/>
  </sheetData>
  <mergeCells count="20">
    <mergeCell ref="C24:I24"/>
    <mergeCell ref="C23:I23"/>
    <mergeCell ref="C22:I22"/>
    <mergeCell ref="C16:I16"/>
    <mergeCell ref="C17:I17"/>
    <mergeCell ref="C18:I18"/>
    <mergeCell ref="C19:I19"/>
    <mergeCell ref="C20:I20"/>
    <mergeCell ref="C8:I8"/>
    <mergeCell ref="C6:I6"/>
    <mergeCell ref="C7:I7"/>
    <mergeCell ref="B1:I5"/>
    <mergeCell ref="C21:I21"/>
    <mergeCell ref="C15:I15"/>
    <mergeCell ref="C9:I9"/>
    <mergeCell ref="C10:I10"/>
    <mergeCell ref="C11:I11"/>
    <mergeCell ref="C12:I12"/>
    <mergeCell ref="C13:I13"/>
    <mergeCell ref="C14:I14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9"/>
  <sheetViews>
    <sheetView showGridLines="0" zoomScale="60" zoomScaleNormal="60" zoomScaleSheetLayoutView="10" zoomScalePageLayoutView="50" workbookViewId="0">
      <selection activeCell="E18" sqref="B15:P29"/>
    </sheetView>
  </sheetViews>
  <sheetFormatPr baseColWidth="10" defaultColWidth="10.85546875" defaultRowHeight="18"/>
  <cols>
    <col min="1" max="1" width="4.28515625" style="46" customWidth="1"/>
    <col min="2" max="2" width="13" style="49" bestFit="1" customWidth="1"/>
    <col min="3" max="9" width="31" style="46" customWidth="1"/>
    <col min="10" max="10" width="39.85546875" style="46" customWidth="1"/>
    <col min="11" max="11" width="3.7109375" style="46" customWidth="1"/>
    <col min="12" max="16384" width="10.85546875" style="46"/>
  </cols>
  <sheetData>
    <row r="1" spans="1:13" s="45" customFormat="1" ht="36" customHeight="1">
      <c r="A1" s="44"/>
      <c r="B1" s="256" t="s">
        <v>46</v>
      </c>
      <c r="C1" s="256"/>
      <c r="D1" s="256"/>
      <c r="E1" s="256"/>
      <c r="F1" s="256"/>
      <c r="G1" s="256"/>
      <c r="H1" s="256"/>
      <c r="I1" s="256"/>
      <c r="J1" s="256"/>
      <c r="K1" s="44"/>
      <c r="L1" s="44"/>
      <c r="M1" s="44"/>
    </row>
    <row r="2" spans="1:13" s="45" customFormat="1" ht="36" customHeight="1">
      <c r="A2" s="44"/>
      <c r="B2" s="256"/>
      <c r="C2" s="256"/>
      <c r="D2" s="256"/>
      <c r="E2" s="256"/>
      <c r="F2" s="256"/>
      <c r="G2" s="256"/>
      <c r="H2" s="256"/>
      <c r="I2" s="256"/>
      <c r="J2" s="256"/>
      <c r="K2" s="44"/>
      <c r="L2" s="44"/>
      <c r="M2" s="44"/>
    </row>
    <row r="3" spans="1:13" ht="20.25">
      <c r="A3" s="44"/>
      <c r="B3" s="285"/>
      <c r="C3" s="285"/>
      <c r="D3" s="285"/>
      <c r="E3" s="285"/>
      <c r="F3" s="285"/>
      <c r="G3" s="285"/>
      <c r="H3" s="285"/>
      <c r="I3" s="285"/>
      <c r="J3" s="285"/>
      <c r="K3" s="44"/>
      <c r="L3" s="44"/>
      <c r="M3" s="44"/>
    </row>
    <row r="4" spans="1:13" s="31" customFormat="1" ht="20.25">
      <c r="A4" s="47"/>
      <c r="B4" s="286" t="s">
        <v>47</v>
      </c>
      <c r="C4" s="286" t="s">
        <v>48</v>
      </c>
      <c r="D4" s="286" t="s">
        <v>49</v>
      </c>
      <c r="E4" s="286" t="s">
        <v>50</v>
      </c>
      <c r="F4" s="286" t="s">
        <v>51</v>
      </c>
      <c r="G4" s="286" t="s">
        <v>16</v>
      </c>
      <c r="H4" s="286" t="s">
        <v>52</v>
      </c>
      <c r="I4" s="286" t="s">
        <v>53</v>
      </c>
      <c r="J4" s="286"/>
      <c r="K4" s="47"/>
      <c r="L4" s="47"/>
      <c r="M4" s="47"/>
    </row>
    <row r="5" spans="1:13" s="31" customFormat="1" ht="60.75">
      <c r="A5" s="47"/>
      <c r="B5" s="286"/>
      <c r="C5" s="286"/>
      <c r="D5" s="286"/>
      <c r="E5" s="286"/>
      <c r="F5" s="286"/>
      <c r="G5" s="286"/>
      <c r="H5" s="286"/>
      <c r="I5" s="41" t="s">
        <v>54</v>
      </c>
      <c r="J5" s="41" t="s">
        <v>55</v>
      </c>
      <c r="K5" s="47"/>
      <c r="L5" s="47"/>
      <c r="M5" s="47"/>
    </row>
    <row r="6" spans="1:13" s="31" customFormat="1" ht="20.25">
      <c r="A6" s="47"/>
      <c r="B6" s="287" t="s">
        <v>56</v>
      </c>
      <c r="C6" s="287"/>
      <c r="D6" s="287"/>
      <c r="E6" s="287"/>
      <c r="F6" s="287"/>
      <c r="G6" s="287"/>
      <c r="H6" s="287"/>
      <c r="I6" s="287"/>
      <c r="J6" s="287"/>
      <c r="K6" s="47"/>
      <c r="L6" s="47"/>
      <c r="M6" s="47"/>
    </row>
    <row r="7" spans="1:13" ht="20.25">
      <c r="A7" s="44"/>
      <c r="B7" s="278">
        <v>1</v>
      </c>
      <c r="C7" s="279"/>
      <c r="D7" s="279" t="s">
        <v>57</v>
      </c>
      <c r="E7" s="279"/>
      <c r="F7" s="280"/>
      <c r="G7" s="42"/>
      <c r="H7" s="284">
        <v>0.6</v>
      </c>
      <c r="I7" s="284"/>
      <c r="J7" s="284"/>
      <c r="K7" s="44"/>
      <c r="L7" s="44"/>
      <c r="M7" s="44"/>
    </row>
    <row r="8" spans="1:13" ht="20.25">
      <c r="A8" s="44"/>
      <c r="B8" s="278"/>
      <c r="C8" s="279"/>
      <c r="D8" s="279"/>
      <c r="E8" s="279"/>
      <c r="F8" s="279"/>
      <c r="G8" s="42"/>
      <c r="H8" s="279"/>
      <c r="I8" s="279"/>
      <c r="J8" s="279"/>
      <c r="K8" s="44"/>
      <c r="L8" s="44"/>
      <c r="M8" s="44"/>
    </row>
    <row r="9" spans="1:13" ht="20.25">
      <c r="A9" s="44"/>
      <c r="B9" s="278"/>
      <c r="C9" s="279"/>
      <c r="D9" s="279"/>
      <c r="E9" s="279"/>
      <c r="F9" s="279"/>
      <c r="G9" s="42"/>
      <c r="H9" s="279"/>
      <c r="I9" s="279"/>
      <c r="J9" s="279"/>
      <c r="K9" s="44"/>
      <c r="L9" s="44"/>
      <c r="M9" s="44"/>
    </row>
    <row r="10" spans="1:13" ht="20.25">
      <c r="A10" s="44"/>
      <c r="B10" s="278"/>
      <c r="C10" s="279"/>
      <c r="D10" s="279"/>
      <c r="E10" s="279"/>
      <c r="F10" s="279"/>
      <c r="G10" s="42"/>
      <c r="H10" s="279"/>
      <c r="I10" s="279"/>
      <c r="J10" s="279"/>
      <c r="K10" s="44"/>
      <c r="L10" s="44"/>
      <c r="M10" s="44"/>
    </row>
    <row r="11" spans="1:13" ht="20.25">
      <c r="A11" s="44"/>
      <c r="B11" s="278"/>
      <c r="C11" s="279"/>
      <c r="D11" s="279"/>
      <c r="E11" s="279"/>
      <c r="F11" s="279"/>
      <c r="G11" s="42"/>
      <c r="H11" s="279"/>
      <c r="I11" s="279"/>
      <c r="J11" s="279"/>
      <c r="K11" s="44"/>
      <c r="L11" s="44"/>
      <c r="M11" s="44"/>
    </row>
    <row r="12" spans="1:13" ht="20.25">
      <c r="A12" s="44"/>
      <c r="B12" s="278">
        <v>2</v>
      </c>
      <c r="C12" s="279"/>
      <c r="D12" s="279" t="s">
        <v>58</v>
      </c>
      <c r="E12" s="279"/>
      <c r="F12" s="280"/>
      <c r="G12" s="42"/>
      <c r="H12" s="284">
        <v>0.1</v>
      </c>
      <c r="I12" s="284"/>
      <c r="J12" s="284"/>
      <c r="K12" s="44"/>
      <c r="L12" s="44"/>
      <c r="M12" s="44"/>
    </row>
    <row r="13" spans="1:13" ht="20.25">
      <c r="A13" s="44"/>
      <c r="B13" s="278"/>
      <c r="C13" s="279"/>
      <c r="D13" s="279"/>
      <c r="E13" s="279"/>
      <c r="F13" s="279"/>
      <c r="G13" s="42"/>
      <c r="H13" s="279"/>
      <c r="I13" s="279"/>
      <c r="J13" s="279"/>
      <c r="K13" s="44"/>
      <c r="L13" s="44"/>
      <c r="M13" s="44"/>
    </row>
    <row r="14" spans="1:13" ht="20.25">
      <c r="A14" s="44"/>
      <c r="B14" s="278"/>
      <c r="C14" s="279"/>
      <c r="D14" s="279"/>
      <c r="E14" s="279"/>
      <c r="F14" s="279"/>
      <c r="G14" s="42"/>
      <c r="H14" s="279"/>
      <c r="I14" s="279"/>
      <c r="J14" s="279"/>
      <c r="K14" s="44"/>
      <c r="L14" s="44"/>
      <c r="M14" s="44"/>
    </row>
    <row r="15" spans="1:13" ht="20.25">
      <c r="A15" s="44"/>
      <c r="B15" s="278"/>
      <c r="C15" s="279"/>
      <c r="D15" s="279"/>
      <c r="E15" s="279"/>
      <c r="F15" s="279"/>
      <c r="G15" s="42"/>
      <c r="H15" s="279"/>
      <c r="I15" s="279"/>
      <c r="J15" s="279"/>
      <c r="K15" s="44"/>
      <c r="L15" s="44"/>
      <c r="M15" s="44"/>
    </row>
    <row r="16" spans="1:13" ht="20.25">
      <c r="A16" s="44"/>
      <c r="B16" s="278"/>
      <c r="C16" s="279"/>
      <c r="D16" s="279"/>
      <c r="E16" s="279"/>
      <c r="F16" s="279"/>
      <c r="G16" s="42"/>
      <c r="H16" s="279"/>
      <c r="I16" s="279"/>
      <c r="J16" s="279"/>
      <c r="K16" s="44"/>
      <c r="L16" s="44"/>
      <c r="M16" s="44"/>
    </row>
    <row r="17" spans="1:13" s="31" customFormat="1" ht="20.25">
      <c r="A17" s="47"/>
      <c r="B17" s="281" t="s">
        <v>59</v>
      </c>
      <c r="C17" s="282"/>
      <c r="D17" s="282"/>
      <c r="E17" s="282"/>
      <c r="F17" s="282"/>
      <c r="G17" s="282"/>
      <c r="H17" s="282"/>
      <c r="I17" s="282"/>
      <c r="J17" s="283"/>
      <c r="K17" s="47"/>
      <c r="L17" s="47"/>
      <c r="M17" s="47"/>
    </row>
    <row r="18" spans="1:13" ht="21" thickBot="1">
      <c r="A18" s="44"/>
      <c r="B18" s="272">
        <v>3</v>
      </c>
      <c r="C18" s="268"/>
      <c r="D18" s="268"/>
      <c r="E18" s="268"/>
      <c r="F18" s="257"/>
      <c r="G18" s="43"/>
      <c r="H18" s="266">
        <v>0.1</v>
      </c>
      <c r="I18" s="266"/>
      <c r="J18" s="266"/>
      <c r="K18" s="44"/>
      <c r="L18" s="44"/>
      <c r="M18" s="44"/>
    </row>
    <row r="19" spans="1:13" ht="21" thickBot="1">
      <c r="A19" s="44"/>
      <c r="B19" s="273"/>
      <c r="C19" s="258"/>
      <c r="D19" s="258"/>
      <c r="E19" s="258"/>
      <c r="F19" s="258"/>
      <c r="G19" s="76"/>
      <c r="H19" s="258"/>
      <c r="I19" s="258"/>
      <c r="J19" s="258"/>
      <c r="K19" s="44"/>
      <c r="L19" s="44"/>
      <c r="M19" s="44"/>
    </row>
    <row r="20" spans="1:13" ht="21" thickBot="1">
      <c r="A20" s="44"/>
      <c r="B20" s="273"/>
      <c r="C20" s="258"/>
      <c r="D20" s="258"/>
      <c r="E20" s="258"/>
      <c r="F20" s="258"/>
      <c r="G20" s="76"/>
      <c r="H20" s="258"/>
      <c r="I20" s="258"/>
      <c r="J20" s="258"/>
      <c r="K20" s="44"/>
      <c r="L20" s="44"/>
      <c r="M20" s="44"/>
    </row>
    <row r="21" spans="1:13" ht="21" thickBot="1">
      <c r="A21" s="44"/>
      <c r="B21" s="273"/>
      <c r="C21" s="258"/>
      <c r="D21" s="258"/>
      <c r="E21" s="258"/>
      <c r="F21" s="258"/>
      <c r="G21" s="77"/>
      <c r="H21" s="258"/>
      <c r="I21" s="258"/>
      <c r="J21" s="258"/>
      <c r="K21" s="44"/>
      <c r="L21" s="44"/>
      <c r="M21" s="44"/>
    </row>
    <row r="22" spans="1:13" ht="20.25">
      <c r="A22" s="44"/>
      <c r="B22" s="274"/>
      <c r="C22" s="259"/>
      <c r="D22" s="259"/>
      <c r="E22" s="271"/>
      <c r="F22" s="259"/>
      <c r="G22" s="78"/>
      <c r="H22" s="259"/>
      <c r="I22" s="259"/>
      <c r="J22" s="259"/>
      <c r="K22" s="44"/>
      <c r="L22" s="44"/>
      <c r="M22" s="44"/>
    </row>
    <row r="23" spans="1:13" s="31" customFormat="1" ht="20.25">
      <c r="A23" s="47"/>
      <c r="B23" s="260" t="s">
        <v>60</v>
      </c>
      <c r="C23" s="261"/>
      <c r="D23" s="261"/>
      <c r="E23" s="261"/>
      <c r="F23" s="261"/>
      <c r="G23" s="261"/>
      <c r="H23" s="261"/>
      <c r="I23" s="261"/>
      <c r="J23" s="262"/>
      <c r="K23" s="47"/>
      <c r="L23" s="47"/>
      <c r="M23" s="47"/>
    </row>
    <row r="24" spans="1:13" ht="21" thickBot="1">
      <c r="A24" s="44"/>
      <c r="B24" s="272">
        <v>4</v>
      </c>
      <c r="C24" s="268"/>
      <c r="D24" s="268"/>
      <c r="E24" s="268"/>
      <c r="F24" s="257"/>
      <c r="G24" s="43"/>
      <c r="H24" s="266">
        <v>0.1</v>
      </c>
      <c r="I24" s="266"/>
      <c r="J24" s="266"/>
      <c r="K24" s="44"/>
      <c r="L24" s="44"/>
      <c r="M24" s="44"/>
    </row>
    <row r="25" spans="1:13" ht="21" thickBot="1">
      <c r="A25" s="44"/>
      <c r="B25" s="273"/>
      <c r="C25" s="258"/>
      <c r="D25" s="258"/>
      <c r="E25" s="258"/>
      <c r="F25" s="258"/>
      <c r="G25" s="76"/>
      <c r="H25" s="258"/>
      <c r="I25" s="258"/>
      <c r="J25" s="258"/>
      <c r="K25" s="44"/>
      <c r="L25" s="44"/>
      <c r="M25" s="44"/>
    </row>
    <row r="26" spans="1:13" ht="21" thickBot="1">
      <c r="A26" s="44"/>
      <c r="B26" s="273"/>
      <c r="C26" s="258"/>
      <c r="D26" s="258"/>
      <c r="E26" s="258"/>
      <c r="F26" s="258"/>
      <c r="G26" s="76"/>
      <c r="H26" s="258"/>
      <c r="I26" s="258"/>
      <c r="J26" s="258"/>
      <c r="K26" s="44"/>
      <c r="L26" s="44"/>
      <c r="M26" s="44"/>
    </row>
    <row r="27" spans="1:13" ht="21" thickBot="1">
      <c r="A27" s="44"/>
      <c r="B27" s="273"/>
      <c r="C27" s="258"/>
      <c r="D27" s="258"/>
      <c r="E27" s="258"/>
      <c r="F27" s="258"/>
      <c r="G27" s="77"/>
      <c r="H27" s="258"/>
      <c r="I27" s="258"/>
      <c r="J27" s="258"/>
      <c r="K27" s="44"/>
      <c r="L27" s="44"/>
      <c r="M27" s="44"/>
    </row>
    <row r="28" spans="1:13" ht="20.25">
      <c r="A28" s="44"/>
      <c r="B28" s="274"/>
      <c r="C28" s="259"/>
      <c r="D28" s="259"/>
      <c r="E28" s="271"/>
      <c r="F28" s="259"/>
      <c r="G28" s="78"/>
      <c r="H28" s="259"/>
      <c r="I28" s="259"/>
      <c r="J28" s="259"/>
      <c r="K28" s="44"/>
      <c r="L28" s="44"/>
      <c r="M28" s="44"/>
    </row>
    <row r="29" spans="1:13" s="31" customFormat="1" ht="20.25">
      <c r="A29" s="47"/>
      <c r="B29" s="260" t="s">
        <v>61</v>
      </c>
      <c r="C29" s="261"/>
      <c r="D29" s="261"/>
      <c r="E29" s="261"/>
      <c r="F29" s="261"/>
      <c r="G29" s="261"/>
      <c r="H29" s="261"/>
      <c r="I29" s="261"/>
      <c r="J29" s="262"/>
      <c r="K29" s="47"/>
      <c r="L29" s="47"/>
      <c r="M29" s="47"/>
    </row>
    <row r="30" spans="1:13" ht="21" thickBot="1">
      <c r="A30" s="44"/>
      <c r="B30" s="267">
        <v>5</v>
      </c>
      <c r="C30" s="268"/>
      <c r="D30" s="269"/>
      <c r="E30" s="268"/>
      <c r="F30" s="257"/>
      <c r="G30" s="43"/>
      <c r="H30" s="277">
        <v>0.1</v>
      </c>
      <c r="I30" s="266"/>
      <c r="J30" s="266"/>
      <c r="K30" s="44"/>
      <c r="L30" s="44"/>
      <c r="M30" s="44"/>
    </row>
    <row r="31" spans="1:13" ht="21" thickBot="1">
      <c r="A31" s="44"/>
      <c r="B31" s="267"/>
      <c r="C31" s="258"/>
      <c r="D31" s="269"/>
      <c r="E31" s="258"/>
      <c r="F31" s="258"/>
      <c r="G31" s="76"/>
      <c r="H31" s="269"/>
      <c r="I31" s="258"/>
      <c r="J31" s="258"/>
      <c r="K31" s="44"/>
      <c r="L31" s="44"/>
      <c r="M31" s="44"/>
    </row>
    <row r="32" spans="1:13" ht="21" thickBot="1">
      <c r="A32" s="44"/>
      <c r="B32" s="267"/>
      <c r="C32" s="258"/>
      <c r="D32" s="269"/>
      <c r="E32" s="258"/>
      <c r="F32" s="258"/>
      <c r="G32" s="76"/>
      <c r="H32" s="269"/>
      <c r="I32" s="258"/>
      <c r="J32" s="258"/>
      <c r="K32" s="44"/>
      <c r="L32" s="44"/>
      <c r="M32" s="44"/>
    </row>
    <row r="33" spans="1:13" ht="21" thickBot="1">
      <c r="A33" s="44"/>
      <c r="B33" s="267"/>
      <c r="C33" s="258"/>
      <c r="D33" s="269"/>
      <c r="E33" s="258"/>
      <c r="F33" s="258"/>
      <c r="G33" s="77"/>
      <c r="H33" s="269"/>
      <c r="I33" s="258"/>
      <c r="J33" s="258"/>
      <c r="K33" s="44"/>
      <c r="L33" s="44"/>
      <c r="M33" s="44"/>
    </row>
    <row r="34" spans="1:13" ht="20.25">
      <c r="A34" s="44"/>
      <c r="B34" s="267"/>
      <c r="C34" s="259"/>
      <c r="D34" s="270"/>
      <c r="E34" s="271"/>
      <c r="F34" s="259"/>
      <c r="G34" s="78"/>
      <c r="H34" s="269"/>
      <c r="I34" s="259"/>
      <c r="J34" s="259"/>
      <c r="K34" s="44"/>
      <c r="L34" s="44"/>
      <c r="M34" s="44"/>
    </row>
    <row r="35" spans="1:13" ht="20.25">
      <c r="A35" s="44"/>
      <c r="B35" s="260" t="s">
        <v>62</v>
      </c>
      <c r="C35" s="261"/>
      <c r="D35" s="261"/>
      <c r="E35" s="261"/>
      <c r="F35" s="261"/>
      <c r="G35" s="261"/>
      <c r="H35" s="79">
        <f>IF(SUM(H30)&gt;100%,"supera el 100%",SUM(H7:H34))</f>
        <v>0.99999999999999989</v>
      </c>
      <c r="I35" s="80"/>
      <c r="J35" s="81"/>
      <c r="K35" s="44"/>
      <c r="L35" s="44"/>
      <c r="M35" s="44"/>
    </row>
    <row r="36" spans="1:13" ht="20.25">
      <c r="A36" s="44"/>
      <c r="B36" s="82"/>
      <c r="C36" s="83"/>
      <c r="D36" s="83"/>
      <c r="E36" s="83"/>
      <c r="F36" s="83"/>
      <c r="G36" s="83"/>
      <c r="H36" s="83"/>
      <c r="I36" s="83"/>
      <c r="J36" s="84"/>
      <c r="K36" s="44"/>
      <c r="L36" s="44"/>
      <c r="M36" s="44"/>
    </row>
    <row r="37" spans="1:13" ht="20.25">
      <c r="A37" s="44"/>
      <c r="B37" s="85"/>
      <c r="C37" s="86"/>
      <c r="D37" s="86"/>
      <c r="E37" s="86"/>
      <c r="F37" s="86"/>
      <c r="G37" s="265"/>
      <c r="H37" s="265"/>
      <c r="I37" s="265"/>
      <c r="J37" s="87"/>
      <c r="K37" s="44"/>
      <c r="L37" s="44"/>
      <c r="M37" s="44"/>
    </row>
    <row r="38" spans="1:13" ht="20.25">
      <c r="A38" s="44"/>
      <c r="B38" s="85"/>
      <c r="C38" s="86"/>
      <c r="D38" s="86"/>
      <c r="E38" s="86"/>
      <c r="F38" s="86"/>
      <c r="G38" s="264" t="s">
        <v>63</v>
      </c>
      <c r="H38" s="264"/>
      <c r="I38" s="264"/>
      <c r="J38" s="87"/>
      <c r="K38" s="44"/>
      <c r="L38" s="44"/>
      <c r="M38" s="44"/>
    </row>
    <row r="39" spans="1:13" ht="20.25">
      <c r="A39" s="44"/>
      <c r="B39" s="85"/>
      <c r="C39" s="86"/>
      <c r="D39" s="86"/>
      <c r="E39" s="86"/>
      <c r="F39" s="86"/>
      <c r="G39" s="86"/>
      <c r="H39" s="86"/>
      <c r="I39" s="86"/>
      <c r="J39" s="87"/>
      <c r="K39" s="44"/>
      <c r="L39" s="44"/>
      <c r="M39" s="44"/>
    </row>
    <row r="40" spans="1:13" ht="20.25">
      <c r="A40" s="44"/>
      <c r="B40" s="85"/>
      <c r="C40" s="86"/>
      <c r="D40" s="86"/>
      <c r="E40" s="86"/>
      <c r="F40" s="86"/>
      <c r="G40" s="86"/>
      <c r="H40" s="86"/>
      <c r="I40" s="86"/>
      <c r="J40" s="87"/>
      <c r="K40" s="44"/>
      <c r="L40" s="44"/>
      <c r="M40" s="44"/>
    </row>
    <row r="41" spans="1:13" ht="20.25">
      <c r="A41" s="44"/>
      <c r="B41" s="88"/>
      <c r="C41" s="89" t="s">
        <v>64</v>
      </c>
      <c r="D41" s="275"/>
      <c r="E41" s="276"/>
      <c r="F41" s="90"/>
      <c r="G41" s="265"/>
      <c r="H41" s="265"/>
      <c r="I41" s="265"/>
      <c r="J41" s="91"/>
      <c r="K41" s="44"/>
      <c r="L41" s="44"/>
      <c r="M41" s="44"/>
    </row>
    <row r="42" spans="1:13" ht="20.25">
      <c r="A42" s="44"/>
      <c r="B42" s="88"/>
      <c r="C42" s="89" t="s">
        <v>65</v>
      </c>
      <c r="D42" s="263"/>
      <c r="E42" s="263"/>
      <c r="F42" s="90"/>
      <c r="G42" s="264" t="s">
        <v>66</v>
      </c>
      <c r="H42" s="264"/>
      <c r="I42" s="264"/>
      <c r="J42" s="92"/>
      <c r="K42" s="44"/>
      <c r="L42" s="44"/>
      <c r="M42" s="44"/>
    </row>
    <row r="43" spans="1:13" ht="20.25">
      <c r="A43" s="44"/>
      <c r="B43" s="93"/>
      <c r="C43" s="94"/>
      <c r="D43" s="95"/>
      <c r="E43" s="95"/>
      <c r="F43" s="95"/>
      <c r="G43" s="95"/>
      <c r="H43" s="95"/>
      <c r="I43" s="95"/>
      <c r="J43" s="96"/>
      <c r="K43" s="44"/>
      <c r="L43" s="44"/>
      <c r="M43" s="44"/>
    </row>
    <row r="44" spans="1:13" s="45" customFormat="1">
      <c r="A44" s="44"/>
      <c r="B44" s="47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</row>
    <row r="45" spans="1:13" s="45" customFormat="1">
      <c r="A45" s="44"/>
      <c r="B45" s="47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1:13" s="45" customFormat="1">
      <c r="B46" s="48"/>
    </row>
    <row r="47" spans="1:13" s="45" customFormat="1">
      <c r="B47" s="48"/>
    </row>
    <row r="48" spans="1:13" s="45" customFormat="1">
      <c r="B48" s="48"/>
    </row>
    <row r="49" spans="2:2" s="45" customFormat="1">
      <c r="B49" s="48"/>
    </row>
    <row r="50" spans="2:2" s="45" customFormat="1">
      <c r="B50" s="48"/>
    </row>
    <row r="51" spans="2:2" s="45" customFormat="1">
      <c r="B51" s="48"/>
    </row>
    <row r="52" spans="2:2" s="45" customFormat="1">
      <c r="B52" s="48"/>
    </row>
    <row r="53" spans="2:2" s="45" customFormat="1">
      <c r="B53" s="48"/>
    </row>
    <row r="54" spans="2:2" s="45" customFormat="1">
      <c r="B54" s="48"/>
    </row>
    <row r="55" spans="2:2" s="45" customFormat="1">
      <c r="B55" s="48"/>
    </row>
    <row r="56" spans="2:2" s="45" customFormat="1">
      <c r="B56" s="48"/>
    </row>
    <row r="57" spans="2:2" s="45" customFormat="1">
      <c r="B57" s="48"/>
    </row>
    <row r="58" spans="2:2" s="45" customFormat="1">
      <c r="B58" s="48"/>
    </row>
    <row r="59" spans="2:2" s="45" customFormat="1">
      <c r="B59" s="48"/>
    </row>
    <row r="60" spans="2:2" s="45" customFormat="1">
      <c r="B60" s="48"/>
    </row>
    <row r="61" spans="2:2" s="45" customFormat="1">
      <c r="B61" s="48"/>
    </row>
    <row r="62" spans="2:2" s="45" customFormat="1">
      <c r="B62" s="48"/>
    </row>
    <row r="63" spans="2:2" s="45" customFormat="1">
      <c r="B63" s="48"/>
    </row>
    <row r="64" spans="2:2" s="45" customFormat="1">
      <c r="B64" s="48"/>
    </row>
    <row r="65" spans="2:2" s="45" customFormat="1">
      <c r="B65" s="48"/>
    </row>
    <row r="66" spans="2:2" s="45" customFormat="1">
      <c r="B66" s="48"/>
    </row>
    <row r="67" spans="2:2" s="45" customFormat="1">
      <c r="B67" s="48"/>
    </row>
    <row r="68" spans="2:2" s="45" customFormat="1">
      <c r="B68" s="48"/>
    </row>
    <row r="69" spans="2:2" s="45" customFormat="1">
      <c r="B69" s="48"/>
    </row>
    <row r="70" spans="2:2" s="45" customFormat="1">
      <c r="B70" s="48"/>
    </row>
    <row r="71" spans="2:2" s="45" customFormat="1">
      <c r="B71" s="48"/>
    </row>
    <row r="72" spans="2:2" s="45" customFormat="1">
      <c r="B72" s="48"/>
    </row>
    <row r="73" spans="2:2" s="45" customFormat="1">
      <c r="B73" s="48"/>
    </row>
    <row r="74" spans="2:2" s="45" customFormat="1">
      <c r="B74" s="48"/>
    </row>
    <row r="75" spans="2:2" s="45" customFormat="1">
      <c r="B75" s="48"/>
    </row>
    <row r="76" spans="2:2" s="45" customFormat="1">
      <c r="B76" s="48"/>
    </row>
    <row r="77" spans="2:2" s="45" customFormat="1">
      <c r="B77" s="48"/>
    </row>
    <row r="78" spans="2:2" s="45" customFormat="1">
      <c r="B78" s="48"/>
    </row>
    <row r="79" spans="2:2" s="45" customFormat="1">
      <c r="B79" s="48"/>
    </row>
    <row r="80" spans="2:2" s="45" customFormat="1">
      <c r="B80" s="48"/>
    </row>
    <row r="81" spans="2:2" s="45" customFormat="1">
      <c r="B81" s="48"/>
    </row>
    <row r="82" spans="2:2" s="45" customFormat="1">
      <c r="B82" s="48"/>
    </row>
    <row r="83" spans="2:2" s="45" customFormat="1">
      <c r="B83" s="48"/>
    </row>
    <row r="84" spans="2:2" s="45" customFormat="1">
      <c r="B84" s="48"/>
    </row>
    <row r="85" spans="2:2" s="45" customFormat="1">
      <c r="B85" s="48"/>
    </row>
    <row r="86" spans="2:2" s="45" customFormat="1">
      <c r="B86" s="48"/>
    </row>
    <row r="87" spans="2:2" s="45" customFormat="1">
      <c r="B87" s="48"/>
    </row>
    <row r="88" spans="2:2" s="45" customFormat="1">
      <c r="B88" s="48"/>
    </row>
    <row r="89" spans="2:2" s="45" customFormat="1">
      <c r="B89" s="48"/>
    </row>
  </sheetData>
  <mergeCells count="61">
    <mergeCell ref="B7:B11"/>
    <mergeCell ref="H7:H11"/>
    <mergeCell ref="C7:C11"/>
    <mergeCell ref="B3:J3"/>
    <mergeCell ref="H4:H5"/>
    <mergeCell ref="I4:J4"/>
    <mergeCell ref="G4:G5"/>
    <mergeCell ref="B6:J6"/>
    <mergeCell ref="B4:B5"/>
    <mergeCell ref="C4:C5"/>
    <mergeCell ref="D4:D5"/>
    <mergeCell ref="E4:E5"/>
    <mergeCell ref="F4:F5"/>
    <mergeCell ref="H12:H16"/>
    <mergeCell ref="I12:I16"/>
    <mergeCell ref="D7:D11"/>
    <mergeCell ref="I7:I11"/>
    <mergeCell ref="J12:J16"/>
    <mergeCell ref="J7:J11"/>
    <mergeCell ref="E7:E11"/>
    <mergeCell ref="F7:F11"/>
    <mergeCell ref="J18:J22"/>
    <mergeCell ref="B17:J17"/>
    <mergeCell ref="H18:H22"/>
    <mergeCell ref="I18:I22"/>
    <mergeCell ref="B18:B22"/>
    <mergeCell ref="C18:C22"/>
    <mergeCell ref="D18:D22"/>
    <mergeCell ref="E18:E22"/>
    <mergeCell ref="B12:B16"/>
    <mergeCell ref="C12:C16"/>
    <mergeCell ref="D12:D16"/>
    <mergeCell ref="E12:E16"/>
    <mergeCell ref="F12:F16"/>
    <mergeCell ref="E24:E28"/>
    <mergeCell ref="B29:J29"/>
    <mergeCell ref="J24:J28"/>
    <mergeCell ref="D41:E41"/>
    <mergeCell ref="G41:I41"/>
    <mergeCell ref="F30:F34"/>
    <mergeCell ref="H30:H34"/>
    <mergeCell ref="J30:J34"/>
    <mergeCell ref="F24:F28"/>
    <mergeCell ref="C24:C28"/>
    <mergeCell ref="B35:G35"/>
    <mergeCell ref="B1:J2"/>
    <mergeCell ref="F18:F22"/>
    <mergeCell ref="B23:J23"/>
    <mergeCell ref="D42:E42"/>
    <mergeCell ref="G42:I42"/>
    <mergeCell ref="G37:I37"/>
    <mergeCell ref="G38:I38"/>
    <mergeCell ref="I30:I34"/>
    <mergeCell ref="B30:B34"/>
    <mergeCell ref="C30:C34"/>
    <mergeCell ref="H24:H28"/>
    <mergeCell ref="I24:I28"/>
    <mergeCell ref="D30:D34"/>
    <mergeCell ref="E30:E34"/>
    <mergeCell ref="B24:B28"/>
    <mergeCell ref="D24:D28"/>
  </mergeCells>
  <dataValidations count="1">
    <dataValidation allowBlank="1" showInputMessage="1" showErrorMessage="1" errorTitle="error" error="solo datos númericos" sqref="H24:H28 H18:H22 H30:H34 H7:H16" xr:uid="{00000000-0002-0000-0200-000000000000}"/>
  </dataValidations>
  <printOptions horizontalCentered="1" verticalCentered="1"/>
  <pageMargins left="0.35433070866141736" right="0.31496062992125984" top="0.19685039370078741" bottom="0.19685039370078741" header="0.31496062992125984" footer="0.31496062992125984"/>
  <pageSetup paperSize="14" scale="57" orientation="landscape" r:id="rId1"/>
  <rowBreaks count="2" manualBreakCount="2">
    <brk id="16" max="9" man="1"/>
    <brk id="43" max="17" man="1"/>
  </rowBreaks>
  <colBreaks count="1" manualBreakCount="1">
    <brk id="10" max="4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B89"/>
  <sheetViews>
    <sheetView topLeftCell="B4" zoomScale="50" zoomScaleNormal="50" workbookViewId="0">
      <selection activeCell="E18" sqref="B15:P29"/>
    </sheetView>
  </sheetViews>
  <sheetFormatPr baseColWidth="10" defaultColWidth="10.85546875" defaultRowHeight="18.75"/>
  <cols>
    <col min="1" max="1" width="4.28515625" style="52" customWidth="1"/>
    <col min="2" max="2" width="26.42578125" style="60" customWidth="1"/>
    <col min="3" max="14" width="26.42578125" style="52" customWidth="1"/>
    <col min="15" max="15" width="3.7109375" style="52" customWidth="1"/>
    <col min="16" max="54" width="10.85546875" style="51"/>
    <col min="55" max="16384" width="10.85546875" style="52"/>
  </cols>
  <sheetData>
    <row r="1" spans="1:54" s="51" customFormat="1" ht="14.25" customHeight="1">
      <c r="A1" s="50"/>
      <c r="B1" s="297" t="s">
        <v>67</v>
      </c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9"/>
      <c r="O1" s="50"/>
      <c r="P1" s="50"/>
      <c r="Q1" s="50"/>
    </row>
    <row r="2" spans="1:54" ht="14.25" customHeight="1">
      <c r="A2" s="50"/>
      <c r="B2" s="300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2"/>
      <c r="O2" s="50"/>
      <c r="P2" s="50"/>
      <c r="Q2" s="50"/>
    </row>
    <row r="3" spans="1:54" ht="14.25" customHeight="1">
      <c r="A3" s="50"/>
      <c r="B3" s="300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2"/>
      <c r="O3" s="50"/>
      <c r="P3" s="50"/>
      <c r="Q3" s="50"/>
    </row>
    <row r="4" spans="1:54" s="9" customFormat="1" ht="28.5">
      <c r="A4" s="53"/>
      <c r="B4" s="303" t="s">
        <v>47</v>
      </c>
      <c r="C4" s="303" t="s">
        <v>48</v>
      </c>
      <c r="D4" s="303" t="s">
        <v>49</v>
      </c>
      <c r="E4" s="303" t="s">
        <v>50</v>
      </c>
      <c r="F4" s="303" t="s">
        <v>51</v>
      </c>
      <c r="G4" s="303" t="s">
        <v>16</v>
      </c>
      <c r="H4" s="303" t="s">
        <v>52</v>
      </c>
      <c r="I4" s="303" t="s">
        <v>53</v>
      </c>
      <c r="J4" s="303"/>
      <c r="K4" s="303" t="s">
        <v>34</v>
      </c>
      <c r="L4" s="303"/>
      <c r="M4" s="303" t="s">
        <v>68</v>
      </c>
      <c r="N4" s="303"/>
      <c r="O4" s="53"/>
      <c r="P4" s="53"/>
      <c r="Q4" s="53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</row>
    <row r="5" spans="1:54" s="9" customFormat="1" ht="93">
      <c r="A5" s="53"/>
      <c r="B5" s="303"/>
      <c r="C5" s="303"/>
      <c r="D5" s="303"/>
      <c r="E5" s="303"/>
      <c r="F5" s="303"/>
      <c r="G5" s="303"/>
      <c r="H5" s="303"/>
      <c r="I5" s="38" t="s">
        <v>54</v>
      </c>
      <c r="J5" s="38" t="s">
        <v>69</v>
      </c>
      <c r="K5" s="38" t="s">
        <v>70</v>
      </c>
      <c r="L5" s="38" t="s">
        <v>71</v>
      </c>
      <c r="M5" s="303" t="s">
        <v>72</v>
      </c>
      <c r="N5" s="303"/>
      <c r="O5" s="53"/>
      <c r="P5" s="53"/>
      <c r="Q5" s="53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</row>
    <row r="6" spans="1:54" s="9" customFormat="1" ht="28.5">
      <c r="A6" s="53"/>
      <c r="B6" s="290" t="s">
        <v>56</v>
      </c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53"/>
      <c r="P6" s="53"/>
      <c r="Q6" s="53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</row>
    <row r="7" spans="1:54" ht="26.25">
      <c r="A7" s="50"/>
      <c r="B7" s="288">
        <v>1</v>
      </c>
      <c r="C7" s="289">
        <f>F1Concertación!C7:C11</f>
        <v>0</v>
      </c>
      <c r="D7" s="289" t="str">
        <f>F1Concertación!D7:D11</f>
        <v>Cumplimiento 100% del Plan de Acción 
(Del Área que Lídera)</v>
      </c>
      <c r="E7" s="289">
        <f>F1Concertación!E7:E11</f>
        <v>0</v>
      </c>
      <c r="F7" s="291">
        <f>F1Concertación!F7:F11</f>
        <v>0</v>
      </c>
      <c r="G7" s="65">
        <f>F1Concertación!G7</f>
        <v>0</v>
      </c>
      <c r="H7" s="292">
        <v>0.6</v>
      </c>
      <c r="I7" s="292">
        <f>F1Concertación!I7:I11</f>
        <v>0</v>
      </c>
      <c r="J7" s="292"/>
      <c r="K7" s="289"/>
      <c r="L7" s="289"/>
      <c r="M7" s="289"/>
      <c r="N7" s="289"/>
      <c r="O7" s="50"/>
      <c r="P7" s="50"/>
      <c r="Q7" s="50"/>
    </row>
    <row r="8" spans="1:54" ht="26.25">
      <c r="A8" s="50"/>
      <c r="B8" s="288"/>
      <c r="C8" s="289"/>
      <c r="D8" s="289"/>
      <c r="E8" s="289"/>
      <c r="F8" s="289"/>
      <c r="G8" s="65">
        <f>F1Concertación!G8</f>
        <v>0</v>
      </c>
      <c r="H8" s="289"/>
      <c r="I8" s="289"/>
      <c r="J8" s="289"/>
      <c r="K8" s="289"/>
      <c r="L8" s="289"/>
      <c r="M8" s="289"/>
      <c r="N8" s="289"/>
      <c r="O8" s="50"/>
      <c r="P8" s="50"/>
      <c r="Q8" s="50"/>
    </row>
    <row r="9" spans="1:54" ht="26.25">
      <c r="A9" s="50"/>
      <c r="B9" s="288"/>
      <c r="C9" s="289"/>
      <c r="D9" s="289"/>
      <c r="E9" s="289"/>
      <c r="F9" s="289"/>
      <c r="G9" s="65">
        <f>F1Concertación!G9</f>
        <v>0</v>
      </c>
      <c r="H9" s="289"/>
      <c r="I9" s="289"/>
      <c r="J9" s="289"/>
      <c r="K9" s="289"/>
      <c r="L9" s="289"/>
      <c r="M9" s="289"/>
      <c r="N9" s="289"/>
      <c r="O9" s="50"/>
      <c r="P9" s="50"/>
      <c r="Q9" s="50"/>
    </row>
    <row r="10" spans="1:54" ht="26.25">
      <c r="A10" s="50"/>
      <c r="B10" s="288"/>
      <c r="C10" s="289"/>
      <c r="D10" s="289"/>
      <c r="E10" s="289"/>
      <c r="F10" s="289"/>
      <c r="G10" s="65">
        <f>F1Concertación!G10</f>
        <v>0</v>
      </c>
      <c r="H10" s="289"/>
      <c r="I10" s="289"/>
      <c r="J10" s="289"/>
      <c r="K10" s="289"/>
      <c r="L10" s="289"/>
      <c r="M10" s="289"/>
      <c r="N10" s="289"/>
      <c r="O10" s="50"/>
      <c r="P10" s="50"/>
      <c r="Q10" s="50"/>
    </row>
    <row r="11" spans="1:54" ht="26.25">
      <c r="A11" s="50"/>
      <c r="B11" s="288"/>
      <c r="C11" s="289"/>
      <c r="D11" s="289"/>
      <c r="E11" s="289"/>
      <c r="F11" s="289"/>
      <c r="G11" s="65">
        <f>F1Concertación!G11</f>
        <v>0</v>
      </c>
      <c r="H11" s="289"/>
      <c r="I11" s="289"/>
      <c r="J11" s="289"/>
      <c r="K11" s="289"/>
      <c r="L11" s="289"/>
      <c r="M11" s="289"/>
      <c r="N11" s="289"/>
      <c r="O11" s="50"/>
      <c r="P11" s="50"/>
      <c r="Q11" s="50"/>
    </row>
    <row r="12" spans="1:54" ht="26.25">
      <c r="A12" s="50"/>
      <c r="B12" s="288">
        <v>2</v>
      </c>
      <c r="C12" s="289">
        <f>F1Concertación!C12:C16</f>
        <v>0</v>
      </c>
      <c r="D12" s="289" t="str">
        <f>F1Concertación!D12:D16</f>
        <v xml:space="preserve">Proyecto de Innovación Pública </v>
      </c>
      <c r="E12" s="289">
        <f>F1Concertación!E12:E16</f>
        <v>0</v>
      </c>
      <c r="F12" s="291">
        <f>F1Concertación!F12:F16</f>
        <v>0</v>
      </c>
      <c r="G12" s="65">
        <f>F1Concertación!G12</f>
        <v>0</v>
      </c>
      <c r="H12" s="292">
        <v>0.1</v>
      </c>
      <c r="I12" s="292">
        <f>F1Concertación!I12:I16</f>
        <v>0</v>
      </c>
      <c r="J12" s="292"/>
      <c r="K12" s="289"/>
      <c r="L12" s="289"/>
      <c r="M12" s="289"/>
      <c r="N12" s="289"/>
      <c r="O12" s="50"/>
      <c r="P12" s="50"/>
      <c r="Q12" s="50"/>
    </row>
    <row r="13" spans="1:54" ht="26.25">
      <c r="A13" s="50"/>
      <c r="B13" s="288"/>
      <c r="C13" s="289"/>
      <c r="D13" s="289"/>
      <c r="E13" s="289"/>
      <c r="F13" s="289"/>
      <c r="G13" s="65">
        <f>F1Concertación!G13</f>
        <v>0</v>
      </c>
      <c r="H13" s="289"/>
      <c r="I13" s="289"/>
      <c r="J13" s="289"/>
      <c r="K13" s="289"/>
      <c r="L13" s="289"/>
      <c r="M13" s="289"/>
      <c r="N13" s="289"/>
      <c r="O13" s="50"/>
      <c r="P13" s="50"/>
      <c r="Q13" s="50"/>
    </row>
    <row r="14" spans="1:54" ht="26.25">
      <c r="A14" s="50"/>
      <c r="B14" s="288"/>
      <c r="C14" s="289"/>
      <c r="D14" s="289"/>
      <c r="E14" s="289"/>
      <c r="F14" s="289"/>
      <c r="G14" s="65">
        <f>F1Concertación!G14</f>
        <v>0</v>
      </c>
      <c r="H14" s="289"/>
      <c r="I14" s="289"/>
      <c r="J14" s="289"/>
      <c r="K14" s="289"/>
      <c r="L14" s="289"/>
      <c r="M14" s="289"/>
      <c r="N14" s="289"/>
      <c r="O14" s="50"/>
      <c r="P14" s="50"/>
      <c r="Q14" s="50"/>
    </row>
    <row r="15" spans="1:54" ht="26.25">
      <c r="A15" s="50"/>
      <c r="B15" s="288"/>
      <c r="C15" s="289"/>
      <c r="D15" s="289"/>
      <c r="E15" s="289"/>
      <c r="F15" s="289"/>
      <c r="G15" s="65">
        <f>F1Concertación!G15</f>
        <v>0</v>
      </c>
      <c r="H15" s="289"/>
      <c r="I15" s="289"/>
      <c r="J15" s="289"/>
      <c r="K15" s="289"/>
      <c r="L15" s="289"/>
      <c r="M15" s="289"/>
      <c r="N15" s="289"/>
      <c r="O15" s="50"/>
      <c r="P15" s="50"/>
      <c r="Q15" s="50"/>
    </row>
    <row r="16" spans="1:54" ht="26.25">
      <c r="A16" s="50"/>
      <c r="B16" s="288"/>
      <c r="C16" s="289"/>
      <c r="D16" s="289"/>
      <c r="E16" s="289"/>
      <c r="F16" s="289"/>
      <c r="G16" s="65">
        <f>F1Concertación!G16</f>
        <v>0</v>
      </c>
      <c r="H16" s="289"/>
      <c r="I16" s="289"/>
      <c r="J16" s="289"/>
      <c r="K16" s="289"/>
      <c r="L16" s="289"/>
      <c r="M16" s="289"/>
      <c r="N16" s="289"/>
      <c r="O16" s="50"/>
      <c r="P16" s="50"/>
      <c r="Q16" s="50"/>
    </row>
    <row r="17" spans="1:54" s="9" customFormat="1" ht="28.5">
      <c r="A17" s="53"/>
      <c r="B17" s="290" t="s">
        <v>59</v>
      </c>
      <c r="C17" s="290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53"/>
      <c r="P17" s="53"/>
      <c r="Q17" s="53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</row>
    <row r="18" spans="1:54" ht="26.25">
      <c r="A18" s="50"/>
      <c r="B18" s="288">
        <v>3</v>
      </c>
      <c r="C18" s="289">
        <f>F1Concertación!C18:C22</f>
        <v>0</v>
      </c>
      <c r="D18" s="289">
        <f>F1Concertación!D18:D22</f>
        <v>0</v>
      </c>
      <c r="E18" s="289">
        <f>F1Concertación!E18:E22</f>
        <v>0</v>
      </c>
      <c r="F18" s="291">
        <f>F1Concertación!F18:F22</f>
        <v>0</v>
      </c>
      <c r="G18" s="65">
        <f>F1Concertación!G18</f>
        <v>0</v>
      </c>
      <c r="H18" s="292">
        <v>0.1</v>
      </c>
      <c r="I18" s="292">
        <f>F1Concertación!I18:I22</f>
        <v>0</v>
      </c>
      <c r="J18" s="292"/>
      <c r="K18" s="289"/>
      <c r="L18" s="289"/>
      <c r="M18" s="289"/>
      <c r="N18" s="289"/>
      <c r="O18" s="50"/>
      <c r="P18" s="50"/>
      <c r="Q18" s="50"/>
    </row>
    <row r="19" spans="1:54" ht="26.25">
      <c r="A19" s="50"/>
      <c r="B19" s="288"/>
      <c r="C19" s="289"/>
      <c r="D19" s="289"/>
      <c r="E19" s="289"/>
      <c r="F19" s="289"/>
      <c r="G19" s="65">
        <f>F1Concertación!G25</f>
        <v>0</v>
      </c>
      <c r="H19" s="289"/>
      <c r="I19" s="289"/>
      <c r="J19" s="289"/>
      <c r="K19" s="289"/>
      <c r="L19" s="289"/>
      <c r="M19" s="289"/>
      <c r="N19" s="289"/>
      <c r="O19" s="50"/>
      <c r="P19" s="50"/>
      <c r="Q19" s="50"/>
    </row>
    <row r="20" spans="1:54" ht="26.25">
      <c r="A20" s="50"/>
      <c r="B20" s="288"/>
      <c r="C20" s="289"/>
      <c r="D20" s="289"/>
      <c r="E20" s="289"/>
      <c r="F20" s="289"/>
      <c r="G20" s="65">
        <f>F1Concertación!G20</f>
        <v>0</v>
      </c>
      <c r="H20" s="289"/>
      <c r="I20" s="289"/>
      <c r="J20" s="289"/>
      <c r="K20" s="289"/>
      <c r="L20" s="289"/>
      <c r="M20" s="289"/>
      <c r="N20" s="289"/>
      <c r="O20" s="50"/>
      <c r="P20" s="50"/>
      <c r="Q20" s="50"/>
    </row>
    <row r="21" spans="1:54" ht="26.25">
      <c r="A21" s="50"/>
      <c r="B21" s="288"/>
      <c r="C21" s="289"/>
      <c r="D21" s="289"/>
      <c r="E21" s="289"/>
      <c r="F21" s="289"/>
      <c r="G21" s="65">
        <f>F1Concertación!G21</f>
        <v>0</v>
      </c>
      <c r="H21" s="289"/>
      <c r="I21" s="289"/>
      <c r="J21" s="289"/>
      <c r="K21" s="289"/>
      <c r="L21" s="289"/>
      <c r="M21" s="289"/>
      <c r="N21" s="289"/>
      <c r="O21" s="50"/>
      <c r="P21" s="50"/>
      <c r="Q21" s="50"/>
    </row>
    <row r="22" spans="1:54" ht="26.25">
      <c r="A22" s="50"/>
      <c r="B22" s="288"/>
      <c r="C22" s="289"/>
      <c r="D22" s="289"/>
      <c r="E22" s="289"/>
      <c r="F22" s="289"/>
      <c r="G22" s="65">
        <f>F1Concertación!G22</f>
        <v>0</v>
      </c>
      <c r="H22" s="289"/>
      <c r="I22" s="289"/>
      <c r="J22" s="289"/>
      <c r="K22" s="289"/>
      <c r="L22" s="289"/>
      <c r="M22" s="289"/>
      <c r="N22" s="289"/>
      <c r="O22" s="50"/>
      <c r="P22" s="50"/>
      <c r="Q22" s="50"/>
    </row>
    <row r="23" spans="1:54" s="9" customFormat="1" ht="28.5">
      <c r="A23" s="53"/>
      <c r="B23" s="290" t="s">
        <v>60</v>
      </c>
      <c r="C23" s="290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53"/>
      <c r="P23" s="53"/>
      <c r="Q23" s="53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</row>
    <row r="24" spans="1:54" ht="26.25">
      <c r="A24" s="50"/>
      <c r="B24" s="288">
        <v>4</v>
      </c>
      <c r="C24" s="289">
        <f>F1Concertación!C24:C28</f>
        <v>0</v>
      </c>
      <c r="D24" s="289">
        <f>F1Concertación!D24:D28</f>
        <v>0</v>
      </c>
      <c r="E24" s="289">
        <f>F1Concertación!E24:E28</f>
        <v>0</v>
      </c>
      <c r="F24" s="291">
        <f>F1Concertación!F24:F28</f>
        <v>0</v>
      </c>
      <c r="G24" s="65">
        <f>F1Concertación!G24</f>
        <v>0</v>
      </c>
      <c r="H24" s="292">
        <v>0.1</v>
      </c>
      <c r="I24" s="292">
        <f>F1Concertación!I24:I28</f>
        <v>0</v>
      </c>
      <c r="J24" s="292"/>
      <c r="K24" s="289"/>
      <c r="L24" s="289"/>
      <c r="M24" s="289"/>
      <c r="N24" s="289"/>
      <c r="O24" s="50"/>
      <c r="P24" s="50"/>
      <c r="Q24" s="50"/>
    </row>
    <row r="25" spans="1:54" ht="26.25">
      <c r="A25" s="50"/>
      <c r="B25" s="288"/>
      <c r="C25" s="289"/>
      <c r="D25" s="289"/>
      <c r="E25" s="289"/>
      <c r="F25" s="289"/>
      <c r="G25" s="65">
        <f>F1Concertación!G25</f>
        <v>0</v>
      </c>
      <c r="H25" s="289"/>
      <c r="I25" s="289"/>
      <c r="J25" s="289"/>
      <c r="K25" s="289"/>
      <c r="L25" s="289"/>
      <c r="M25" s="289"/>
      <c r="N25" s="289"/>
      <c r="O25" s="50"/>
      <c r="P25" s="50"/>
      <c r="Q25" s="50"/>
    </row>
    <row r="26" spans="1:54" ht="26.25">
      <c r="A26" s="50"/>
      <c r="B26" s="288"/>
      <c r="C26" s="289"/>
      <c r="D26" s="289"/>
      <c r="E26" s="289"/>
      <c r="F26" s="289"/>
      <c r="G26" s="65">
        <f>F1Concertación!G26</f>
        <v>0</v>
      </c>
      <c r="H26" s="289"/>
      <c r="I26" s="289"/>
      <c r="J26" s="289"/>
      <c r="K26" s="289"/>
      <c r="L26" s="289"/>
      <c r="M26" s="289"/>
      <c r="N26" s="289"/>
      <c r="O26" s="50"/>
      <c r="P26" s="50"/>
      <c r="Q26" s="50"/>
    </row>
    <row r="27" spans="1:54" ht="26.25">
      <c r="A27" s="50"/>
      <c r="B27" s="288"/>
      <c r="C27" s="289"/>
      <c r="D27" s="289"/>
      <c r="E27" s="289"/>
      <c r="F27" s="289"/>
      <c r="G27" s="65">
        <f>F1Concertación!G27</f>
        <v>0</v>
      </c>
      <c r="H27" s="289"/>
      <c r="I27" s="289"/>
      <c r="J27" s="289"/>
      <c r="K27" s="289"/>
      <c r="L27" s="289"/>
      <c r="M27" s="289"/>
      <c r="N27" s="289"/>
      <c r="O27" s="50"/>
      <c r="P27" s="50"/>
      <c r="Q27" s="50"/>
    </row>
    <row r="28" spans="1:54" ht="26.25">
      <c r="A28" s="50"/>
      <c r="B28" s="288"/>
      <c r="C28" s="289"/>
      <c r="D28" s="289"/>
      <c r="E28" s="289"/>
      <c r="F28" s="289"/>
      <c r="G28" s="65">
        <f>F1Concertación!G28</f>
        <v>0</v>
      </c>
      <c r="H28" s="289"/>
      <c r="I28" s="289"/>
      <c r="J28" s="289"/>
      <c r="K28" s="289"/>
      <c r="L28" s="289"/>
      <c r="M28" s="289"/>
      <c r="N28" s="289"/>
      <c r="O28" s="50"/>
      <c r="P28" s="50"/>
      <c r="Q28" s="50"/>
    </row>
    <row r="29" spans="1:54" s="9" customFormat="1" ht="28.5">
      <c r="A29" s="53"/>
      <c r="B29" s="290" t="s">
        <v>61</v>
      </c>
      <c r="C29" s="290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53"/>
      <c r="P29" s="53"/>
      <c r="Q29" s="53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</row>
    <row r="30" spans="1:54" ht="26.25">
      <c r="A30" s="50"/>
      <c r="B30" s="288">
        <v>5</v>
      </c>
      <c r="C30" s="289">
        <f>F1Concertación!C30:C34</f>
        <v>0</v>
      </c>
      <c r="D30" s="289">
        <f>F1Concertación!D30:D34</f>
        <v>0</v>
      </c>
      <c r="E30" s="289">
        <f>F1Concertación!E30:E34</f>
        <v>0</v>
      </c>
      <c r="F30" s="291">
        <f>F1Concertación!F30:F34</f>
        <v>0</v>
      </c>
      <c r="G30" s="65">
        <f>F1Concertación!G30</f>
        <v>0</v>
      </c>
      <c r="H30" s="292">
        <v>0.1</v>
      </c>
      <c r="I30" s="292">
        <f>F1Concertación!I30:I34</f>
        <v>0</v>
      </c>
      <c r="J30" s="292"/>
      <c r="K30" s="289"/>
      <c r="L30" s="289"/>
      <c r="M30" s="289"/>
      <c r="N30" s="289"/>
      <c r="O30" s="50"/>
      <c r="P30" s="50"/>
      <c r="Q30" s="50"/>
    </row>
    <row r="31" spans="1:54" ht="26.25">
      <c r="A31" s="50"/>
      <c r="B31" s="288"/>
      <c r="C31" s="289"/>
      <c r="D31" s="289"/>
      <c r="E31" s="289"/>
      <c r="F31" s="289"/>
      <c r="G31" s="65">
        <f>F1Concertación!G31</f>
        <v>0</v>
      </c>
      <c r="H31" s="289"/>
      <c r="I31" s="289"/>
      <c r="J31" s="289"/>
      <c r="K31" s="289"/>
      <c r="L31" s="289"/>
      <c r="M31" s="289"/>
      <c r="N31" s="289"/>
      <c r="O31" s="50"/>
      <c r="P31" s="50"/>
      <c r="Q31" s="50"/>
    </row>
    <row r="32" spans="1:54" ht="26.25">
      <c r="A32" s="50"/>
      <c r="B32" s="288"/>
      <c r="C32" s="289"/>
      <c r="D32" s="289"/>
      <c r="E32" s="289"/>
      <c r="F32" s="289"/>
      <c r="G32" s="65">
        <f>F1Concertación!G32</f>
        <v>0</v>
      </c>
      <c r="H32" s="289"/>
      <c r="I32" s="289"/>
      <c r="J32" s="289"/>
      <c r="K32" s="289"/>
      <c r="L32" s="289"/>
      <c r="M32" s="289"/>
      <c r="N32" s="289"/>
      <c r="O32" s="50"/>
      <c r="P32" s="50"/>
      <c r="Q32" s="50"/>
    </row>
    <row r="33" spans="1:17" ht="26.25">
      <c r="A33" s="50"/>
      <c r="B33" s="288"/>
      <c r="C33" s="289"/>
      <c r="D33" s="289"/>
      <c r="E33" s="289"/>
      <c r="F33" s="289"/>
      <c r="G33" s="65">
        <f>F1Concertación!G33</f>
        <v>0</v>
      </c>
      <c r="H33" s="289"/>
      <c r="I33" s="289"/>
      <c r="J33" s="289"/>
      <c r="K33" s="289"/>
      <c r="L33" s="289"/>
      <c r="M33" s="289"/>
      <c r="N33" s="289"/>
      <c r="O33" s="50"/>
      <c r="P33" s="50"/>
      <c r="Q33" s="50"/>
    </row>
    <row r="34" spans="1:17" ht="26.25">
      <c r="A34" s="50"/>
      <c r="B34" s="288"/>
      <c r="C34" s="289"/>
      <c r="D34" s="289"/>
      <c r="E34" s="289"/>
      <c r="F34" s="289"/>
      <c r="G34" s="65">
        <f>F1Concertación!G34</f>
        <v>0</v>
      </c>
      <c r="H34" s="289"/>
      <c r="I34" s="289"/>
      <c r="J34" s="289"/>
      <c r="K34" s="289"/>
      <c r="L34" s="289"/>
      <c r="M34" s="289"/>
      <c r="N34" s="289"/>
      <c r="O34" s="50"/>
      <c r="P34" s="50"/>
      <c r="Q34" s="50"/>
    </row>
    <row r="35" spans="1:17" ht="26.25">
      <c r="A35" s="50"/>
      <c r="B35" s="290" t="s">
        <v>62</v>
      </c>
      <c r="C35" s="290"/>
      <c r="D35" s="290"/>
      <c r="E35" s="290"/>
      <c r="F35" s="290"/>
      <c r="G35" s="290"/>
      <c r="H35" s="66">
        <f>IF(SUM(H30)&gt;100%,"supera el 100%",SUM(H7:H34))</f>
        <v>0.99999999999999989</v>
      </c>
      <c r="I35" s="67"/>
      <c r="J35" s="67"/>
      <c r="K35" s="66"/>
      <c r="L35" s="66"/>
      <c r="M35" s="66"/>
      <c r="N35" s="66"/>
      <c r="O35" s="50"/>
      <c r="P35" s="50"/>
      <c r="Q35" s="50"/>
    </row>
    <row r="36" spans="1:17" ht="6.75" customHeight="1">
      <c r="A36" s="50"/>
      <c r="B36" s="68"/>
      <c r="C36" s="69"/>
      <c r="D36" s="69"/>
      <c r="E36" s="69"/>
      <c r="F36" s="69"/>
      <c r="G36" s="69"/>
      <c r="H36" s="69"/>
      <c r="I36" s="69"/>
      <c r="J36" s="69"/>
      <c r="K36" s="69"/>
      <c r="L36" s="70"/>
      <c r="M36" s="70"/>
      <c r="N36" s="71"/>
      <c r="O36" s="50"/>
      <c r="P36" s="50"/>
      <c r="Q36" s="50"/>
    </row>
    <row r="37" spans="1:17" ht="6.75" customHeight="1">
      <c r="A37" s="50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70"/>
      <c r="M37" s="70"/>
      <c r="N37" s="71"/>
      <c r="O37" s="50"/>
      <c r="P37" s="50"/>
      <c r="Q37" s="50"/>
    </row>
    <row r="38" spans="1:17" ht="6.75" customHeight="1">
      <c r="A38" s="50"/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70"/>
      <c r="M38" s="70"/>
      <c r="N38" s="71"/>
      <c r="O38" s="50"/>
      <c r="P38" s="50"/>
      <c r="Q38" s="50"/>
    </row>
    <row r="39" spans="1:17" ht="6.75" customHeight="1">
      <c r="A39" s="50"/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70"/>
      <c r="M39" s="70"/>
      <c r="N39" s="71"/>
      <c r="O39" s="50"/>
      <c r="P39" s="50"/>
      <c r="Q39" s="50"/>
    </row>
    <row r="40" spans="1:17" ht="6.75" customHeight="1">
      <c r="A40" s="50"/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70"/>
      <c r="M40" s="70"/>
      <c r="N40" s="71"/>
      <c r="O40" s="50"/>
      <c r="P40" s="50"/>
      <c r="Q40" s="50"/>
    </row>
    <row r="41" spans="1:17" ht="26.25">
      <c r="A41" s="50"/>
      <c r="B41" s="72"/>
      <c r="C41" s="54" t="s">
        <v>64</v>
      </c>
      <c r="D41" s="293"/>
      <c r="E41" s="293"/>
      <c r="F41" s="73"/>
      <c r="G41" s="294"/>
      <c r="H41" s="294"/>
      <c r="I41" s="294"/>
      <c r="J41" s="73"/>
      <c r="K41" s="294"/>
      <c r="L41" s="294"/>
      <c r="M41" s="294"/>
      <c r="N41" s="71"/>
      <c r="O41" s="50"/>
      <c r="P41" s="50"/>
      <c r="Q41" s="50"/>
    </row>
    <row r="42" spans="1:17" ht="26.25">
      <c r="A42" s="50"/>
      <c r="B42" s="72"/>
      <c r="C42" s="54" t="s">
        <v>65</v>
      </c>
      <c r="D42" s="295">
        <f>F1Concertación!D42:E42</f>
        <v>0</v>
      </c>
      <c r="E42" s="295"/>
      <c r="F42" s="73"/>
      <c r="G42" s="296" t="s">
        <v>63</v>
      </c>
      <c r="H42" s="296"/>
      <c r="I42" s="296"/>
      <c r="J42" s="74"/>
      <c r="K42" s="296" t="s">
        <v>66</v>
      </c>
      <c r="L42" s="296"/>
      <c r="M42" s="296"/>
      <c r="N42" s="75"/>
      <c r="O42" s="50"/>
      <c r="P42" s="50"/>
      <c r="Q42" s="50"/>
    </row>
    <row r="43" spans="1:17" ht="11.25" customHeight="1">
      <c r="A43" s="50"/>
      <c r="B43" s="61"/>
      <c r="C43" s="62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4"/>
      <c r="O43" s="50"/>
      <c r="P43" s="50"/>
      <c r="Q43" s="50"/>
    </row>
    <row r="44" spans="1:17" s="51" customFormat="1" ht="26.25">
      <c r="A44" s="50"/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0"/>
      <c r="P44" s="50"/>
      <c r="Q44" s="50"/>
    </row>
    <row r="45" spans="1:17" s="51" customFormat="1" ht="26.25">
      <c r="A45" s="50"/>
      <c r="B45" s="56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0"/>
      <c r="P45" s="50"/>
      <c r="Q45" s="50"/>
    </row>
    <row r="46" spans="1:17" s="51" customFormat="1" ht="18">
      <c r="B46" s="58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</row>
    <row r="47" spans="1:17" s="51" customFormat="1" ht="18">
      <c r="B47" s="58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</row>
    <row r="48" spans="1:17" s="51" customFormat="1" ht="18">
      <c r="B48" s="58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</row>
    <row r="49" spans="2:14" s="51" customFormat="1" ht="18">
      <c r="B49" s="58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</row>
    <row r="50" spans="2:14" s="51" customFormat="1" ht="18">
      <c r="B50" s="58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</row>
    <row r="51" spans="2:14" s="51" customFormat="1" ht="18">
      <c r="B51" s="58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</row>
    <row r="52" spans="2:14" s="51" customFormat="1" ht="18">
      <c r="B52" s="58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</row>
    <row r="53" spans="2:14" s="51" customFormat="1" ht="18">
      <c r="B53" s="58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</row>
    <row r="54" spans="2:14" s="51" customFormat="1">
      <c r="B54" s="59"/>
    </row>
    <row r="55" spans="2:14" s="51" customFormat="1">
      <c r="B55" s="59"/>
    </row>
    <row r="56" spans="2:14" s="51" customFormat="1">
      <c r="B56" s="59"/>
    </row>
    <row r="57" spans="2:14" s="51" customFormat="1">
      <c r="B57" s="59"/>
    </row>
    <row r="58" spans="2:14" s="51" customFormat="1">
      <c r="B58" s="59"/>
    </row>
    <row r="59" spans="2:14" s="51" customFormat="1">
      <c r="B59" s="59"/>
    </row>
    <row r="60" spans="2:14" s="51" customFormat="1">
      <c r="B60" s="59"/>
    </row>
    <row r="61" spans="2:14" s="51" customFormat="1">
      <c r="B61" s="59"/>
    </row>
    <row r="62" spans="2:14" s="51" customFormat="1">
      <c r="B62" s="59"/>
    </row>
    <row r="63" spans="2:14" s="51" customFormat="1">
      <c r="B63" s="59"/>
    </row>
    <row r="64" spans="2:14" s="51" customFormat="1">
      <c r="B64" s="59"/>
    </row>
    <row r="65" spans="2:2" s="51" customFormat="1">
      <c r="B65" s="59"/>
    </row>
    <row r="66" spans="2:2" s="51" customFormat="1">
      <c r="B66" s="59"/>
    </row>
    <row r="67" spans="2:2" s="51" customFormat="1">
      <c r="B67" s="59"/>
    </row>
    <row r="68" spans="2:2" s="51" customFormat="1">
      <c r="B68" s="59"/>
    </row>
    <row r="69" spans="2:2" s="51" customFormat="1">
      <c r="B69" s="59"/>
    </row>
    <row r="70" spans="2:2" s="51" customFormat="1">
      <c r="B70" s="59"/>
    </row>
    <row r="71" spans="2:2" s="51" customFormat="1">
      <c r="B71" s="59"/>
    </row>
    <row r="72" spans="2:2" s="51" customFormat="1">
      <c r="B72" s="59"/>
    </row>
    <row r="73" spans="2:2" s="51" customFormat="1">
      <c r="B73" s="59"/>
    </row>
    <row r="74" spans="2:2" s="51" customFormat="1">
      <c r="B74" s="59"/>
    </row>
    <row r="75" spans="2:2" s="51" customFormat="1">
      <c r="B75" s="59"/>
    </row>
    <row r="76" spans="2:2" s="51" customFormat="1">
      <c r="B76" s="59"/>
    </row>
    <row r="77" spans="2:2" s="51" customFormat="1">
      <c r="B77" s="59"/>
    </row>
    <row r="78" spans="2:2" s="51" customFormat="1">
      <c r="B78" s="59"/>
    </row>
    <row r="79" spans="2:2" s="51" customFormat="1">
      <c r="B79" s="59"/>
    </row>
    <row r="80" spans="2:2" s="51" customFormat="1">
      <c r="B80" s="59"/>
    </row>
    <row r="81" spans="2:2" s="51" customFormat="1">
      <c r="B81" s="59"/>
    </row>
    <row r="82" spans="2:2" s="51" customFormat="1">
      <c r="B82" s="59"/>
    </row>
    <row r="83" spans="2:2" s="51" customFormat="1">
      <c r="B83" s="59"/>
    </row>
    <row r="84" spans="2:2" s="51" customFormat="1">
      <c r="B84" s="59"/>
    </row>
    <row r="85" spans="2:2" s="51" customFormat="1">
      <c r="B85" s="59"/>
    </row>
    <row r="86" spans="2:2" s="51" customFormat="1">
      <c r="B86" s="59"/>
    </row>
    <row r="87" spans="2:2" s="51" customFormat="1">
      <c r="B87" s="59"/>
    </row>
    <row r="88" spans="2:2" s="51" customFormat="1">
      <c r="B88" s="59"/>
    </row>
    <row r="89" spans="2:2" s="51" customFormat="1">
      <c r="B89" s="59"/>
    </row>
  </sheetData>
  <mergeCells count="78">
    <mergeCell ref="B6:N6"/>
    <mergeCell ref="H7:H11"/>
    <mergeCell ref="M7:N11"/>
    <mergeCell ref="L7:L11"/>
    <mergeCell ref="E7:E11"/>
    <mergeCell ref="F7:F11"/>
    <mergeCell ref="B7:B11"/>
    <mergeCell ref="C7:C11"/>
    <mergeCell ref="D7:D11"/>
    <mergeCell ref="I7:I11"/>
    <mergeCell ref="J7:J11"/>
    <mergeCell ref="K7:K11"/>
    <mergeCell ref="B1:N3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M5:N5"/>
    <mergeCell ref="L12:L16"/>
    <mergeCell ref="B12:B16"/>
    <mergeCell ref="C12:C16"/>
    <mergeCell ref="D12:D16"/>
    <mergeCell ref="E12:E16"/>
    <mergeCell ref="F12:F16"/>
    <mergeCell ref="H12:H16"/>
    <mergeCell ref="I12:I16"/>
    <mergeCell ref="J12:J16"/>
    <mergeCell ref="F18:F22"/>
    <mergeCell ref="H18:H22"/>
    <mergeCell ref="I18:I22"/>
    <mergeCell ref="J18:J22"/>
    <mergeCell ref="K12:K16"/>
    <mergeCell ref="D41:E41"/>
    <mergeCell ref="G41:I41"/>
    <mergeCell ref="D42:E42"/>
    <mergeCell ref="G42:I42"/>
    <mergeCell ref="M30:N34"/>
    <mergeCell ref="K41:M41"/>
    <mergeCell ref="K30:K34"/>
    <mergeCell ref="L30:L34"/>
    <mergeCell ref="D30:D34"/>
    <mergeCell ref="E30:E34"/>
    <mergeCell ref="F30:F34"/>
    <mergeCell ref="H30:H34"/>
    <mergeCell ref="I30:I34"/>
    <mergeCell ref="J30:J34"/>
    <mergeCell ref="K42:M42"/>
    <mergeCell ref="B35:G35"/>
    <mergeCell ref="M12:N16"/>
    <mergeCell ref="M18:N22"/>
    <mergeCell ref="M24:N28"/>
    <mergeCell ref="B29:N29"/>
    <mergeCell ref="E24:E28"/>
    <mergeCell ref="F24:F28"/>
    <mergeCell ref="H24:H28"/>
    <mergeCell ref="I24:I28"/>
    <mergeCell ref="J24:J28"/>
    <mergeCell ref="K18:K22"/>
    <mergeCell ref="L18:L22"/>
    <mergeCell ref="B17:N17"/>
    <mergeCell ref="B18:B22"/>
    <mergeCell ref="C18:C22"/>
    <mergeCell ref="D18:D22"/>
    <mergeCell ref="E18:E22"/>
    <mergeCell ref="B30:B34"/>
    <mergeCell ref="C30:C34"/>
    <mergeCell ref="K24:K28"/>
    <mergeCell ref="L24:L28"/>
    <mergeCell ref="B23:N23"/>
    <mergeCell ref="B24:B28"/>
    <mergeCell ref="C24:C28"/>
    <mergeCell ref="D24:D28"/>
  </mergeCells>
  <dataValidations count="1">
    <dataValidation allowBlank="1" showInputMessage="1" showErrorMessage="1" errorTitle="error" error="solo datos númericos" sqref="H24:H28 H18:H22 H30:H34 H7:H16" xr:uid="{00000000-0002-0000-0300-000000000000}"/>
  </dataValidations>
  <pageMargins left="0.25" right="0.36" top="0.75" bottom="0.75" header="0.3" footer="0.3"/>
  <pageSetup paperSize="14" scale="44" fitToHeight="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89"/>
  <sheetViews>
    <sheetView zoomScale="50" zoomScaleNormal="50" workbookViewId="0">
      <selection activeCell="E18" sqref="B15:P29"/>
    </sheetView>
  </sheetViews>
  <sheetFormatPr baseColWidth="10" defaultColWidth="31.140625" defaultRowHeight="18.75"/>
  <cols>
    <col min="1" max="1" width="4.85546875" style="16" customWidth="1"/>
    <col min="2" max="2" width="31.140625" style="13"/>
    <col min="3" max="13" width="31.140625" style="16"/>
    <col min="14" max="14" width="31.140625" style="19"/>
    <col min="15" max="16" width="31.140625" style="16"/>
    <col min="17" max="17" width="4.85546875" style="16" customWidth="1"/>
    <col min="18" max="16384" width="31.140625" style="16"/>
  </cols>
  <sheetData>
    <row r="1" spans="1:19" s="17" customFormat="1" ht="28.5">
      <c r="A1" s="97"/>
      <c r="B1" s="320" t="s">
        <v>73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2"/>
      <c r="Q1" s="97"/>
      <c r="R1" s="11"/>
      <c r="S1" s="11"/>
    </row>
    <row r="2" spans="1:19" s="17" customFormat="1" ht="28.5">
      <c r="A2" s="97"/>
      <c r="B2" s="323"/>
      <c r="C2" s="324"/>
      <c r="D2" s="324"/>
      <c r="E2" s="324"/>
      <c r="F2" s="324"/>
      <c r="G2" s="324"/>
      <c r="H2" s="324"/>
      <c r="I2" s="324"/>
      <c r="J2" s="324"/>
      <c r="K2" s="324"/>
      <c r="L2" s="324"/>
      <c r="M2" s="324"/>
      <c r="N2" s="324"/>
      <c r="O2" s="324"/>
      <c r="P2" s="325"/>
      <c r="Q2" s="97"/>
      <c r="R2" s="11"/>
      <c r="S2" s="11"/>
    </row>
    <row r="3" spans="1:19" ht="28.5">
      <c r="A3" s="97"/>
      <c r="B3" s="316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98"/>
      <c r="R3" s="11"/>
      <c r="S3" s="11"/>
    </row>
    <row r="4" spans="1:19" s="9" customFormat="1" ht="28.5">
      <c r="A4" s="99"/>
      <c r="B4" s="318" t="s">
        <v>47</v>
      </c>
      <c r="C4" s="319" t="s">
        <v>48</v>
      </c>
      <c r="D4" s="319" t="s">
        <v>49</v>
      </c>
      <c r="E4" s="319" t="s">
        <v>50</v>
      </c>
      <c r="F4" s="319" t="s">
        <v>51</v>
      </c>
      <c r="G4" s="319" t="s">
        <v>16</v>
      </c>
      <c r="H4" s="319" t="s">
        <v>52</v>
      </c>
      <c r="I4" s="319" t="s">
        <v>53</v>
      </c>
      <c r="J4" s="319"/>
      <c r="K4" s="319"/>
      <c r="L4" s="319"/>
      <c r="M4" s="319" t="s">
        <v>74</v>
      </c>
      <c r="N4" s="326" t="s">
        <v>75</v>
      </c>
      <c r="O4" s="319" t="s">
        <v>34</v>
      </c>
      <c r="P4" s="319"/>
      <c r="Q4" s="99"/>
      <c r="R4" s="14"/>
      <c r="S4" s="14"/>
    </row>
    <row r="5" spans="1:19" s="10" customFormat="1" ht="111">
      <c r="A5" s="99"/>
      <c r="B5" s="318"/>
      <c r="C5" s="319"/>
      <c r="D5" s="319"/>
      <c r="E5" s="319"/>
      <c r="F5" s="319"/>
      <c r="G5" s="319"/>
      <c r="H5" s="319"/>
      <c r="I5" s="40" t="s">
        <v>54</v>
      </c>
      <c r="J5" s="40" t="s">
        <v>69</v>
      </c>
      <c r="K5" s="40" t="s">
        <v>76</v>
      </c>
      <c r="L5" s="40" t="s">
        <v>77</v>
      </c>
      <c r="M5" s="319"/>
      <c r="N5" s="326"/>
      <c r="O5" s="39" t="s">
        <v>70</v>
      </c>
      <c r="P5" s="39" t="s">
        <v>71</v>
      </c>
      <c r="Q5" s="99"/>
      <c r="R5" s="14"/>
      <c r="S5" s="14"/>
    </row>
    <row r="6" spans="1:19" s="10" customFormat="1" ht="28.5">
      <c r="A6" s="99"/>
      <c r="B6" s="304" t="s">
        <v>56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99"/>
      <c r="R6" s="14"/>
      <c r="S6" s="14"/>
    </row>
    <row r="7" spans="1:19" ht="28.5">
      <c r="A7" s="97"/>
      <c r="B7" s="309">
        <v>1</v>
      </c>
      <c r="C7" s="310">
        <f>F1Concertación!C7:C11</f>
        <v>0</v>
      </c>
      <c r="D7" s="310" t="str">
        <f>F1Concertación!D7:D11</f>
        <v>Cumplimiento 100% del Plan de Acción 
(Del Área que Lídera)</v>
      </c>
      <c r="E7" s="310">
        <f>F1Concertación!E7:E11</f>
        <v>0</v>
      </c>
      <c r="F7" s="311">
        <f>F1Concertación!F7:F11</f>
        <v>0</v>
      </c>
      <c r="G7" s="100">
        <f>F1Concertación!G7</f>
        <v>0</v>
      </c>
      <c r="H7" s="312">
        <v>0.6</v>
      </c>
      <c r="I7" s="312">
        <f>F1Concertación!I7:I11</f>
        <v>0</v>
      </c>
      <c r="J7" s="312">
        <f>'F2Seguimiento-Retroalimentación'!J7:J11</f>
        <v>0</v>
      </c>
      <c r="K7" s="314">
        <f>F1Concertación!J7:J11</f>
        <v>0</v>
      </c>
      <c r="L7" s="314"/>
      <c r="M7" s="315">
        <f>IF(SUM(J7,L7)&gt;100%,"NO PERMITIDO",SUM(J7,L7))</f>
        <v>0</v>
      </c>
      <c r="N7" s="313">
        <f>H7*M7/100%</f>
        <v>0</v>
      </c>
      <c r="O7" s="310"/>
      <c r="P7" s="310"/>
      <c r="Q7" s="97"/>
      <c r="R7" s="11"/>
      <c r="S7" s="11"/>
    </row>
    <row r="8" spans="1:19" ht="28.5">
      <c r="A8" s="97"/>
      <c r="B8" s="309"/>
      <c r="C8" s="310"/>
      <c r="D8" s="310"/>
      <c r="E8" s="310"/>
      <c r="F8" s="310"/>
      <c r="G8" s="100">
        <f>F1Concertación!G8</f>
        <v>0</v>
      </c>
      <c r="H8" s="310"/>
      <c r="I8" s="310"/>
      <c r="J8" s="312"/>
      <c r="K8" s="314"/>
      <c r="L8" s="314"/>
      <c r="M8" s="315"/>
      <c r="N8" s="313"/>
      <c r="O8" s="310"/>
      <c r="P8" s="310"/>
      <c r="Q8" s="97"/>
      <c r="R8" s="11"/>
      <c r="S8" s="11"/>
    </row>
    <row r="9" spans="1:19" ht="28.5">
      <c r="A9" s="97"/>
      <c r="B9" s="309"/>
      <c r="C9" s="310"/>
      <c r="D9" s="310"/>
      <c r="E9" s="310"/>
      <c r="F9" s="310"/>
      <c r="G9" s="100">
        <f>F1Concertación!G9</f>
        <v>0</v>
      </c>
      <c r="H9" s="310"/>
      <c r="I9" s="310"/>
      <c r="J9" s="312"/>
      <c r="K9" s="314"/>
      <c r="L9" s="314"/>
      <c r="M9" s="315"/>
      <c r="N9" s="313"/>
      <c r="O9" s="310"/>
      <c r="P9" s="310"/>
      <c r="Q9" s="97"/>
      <c r="R9" s="11"/>
      <c r="S9" s="11"/>
    </row>
    <row r="10" spans="1:19" ht="28.5">
      <c r="A10" s="97"/>
      <c r="B10" s="309"/>
      <c r="C10" s="310"/>
      <c r="D10" s="310"/>
      <c r="E10" s="310"/>
      <c r="F10" s="310"/>
      <c r="G10" s="100">
        <f>F1Concertación!G10</f>
        <v>0</v>
      </c>
      <c r="H10" s="310"/>
      <c r="I10" s="310"/>
      <c r="J10" s="312"/>
      <c r="K10" s="314"/>
      <c r="L10" s="314"/>
      <c r="M10" s="315"/>
      <c r="N10" s="313"/>
      <c r="O10" s="310"/>
      <c r="P10" s="310"/>
      <c r="Q10" s="97"/>
      <c r="R10" s="11"/>
      <c r="S10" s="11"/>
    </row>
    <row r="11" spans="1:19" ht="28.5">
      <c r="A11" s="97"/>
      <c r="B11" s="309"/>
      <c r="C11" s="310"/>
      <c r="D11" s="310"/>
      <c r="E11" s="310"/>
      <c r="F11" s="310"/>
      <c r="G11" s="100">
        <f>F1Concertación!G11</f>
        <v>0</v>
      </c>
      <c r="H11" s="310"/>
      <c r="I11" s="310"/>
      <c r="J11" s="312"/>
      <c r="K11" s="314"/>
      <c r="L11" s="314"/>
      <c r="M11" s="315"/>
      <c r="N11" s="313"/>
      <c r="O11" s="310"/>
      <c r="P11" s="310"/>
      <c r="Q11" s="97"/>
      <c r="R11" s="11"/>
      <c r="S11" s="11"/>
    </row>
    <row r="12" spans="1:19" ht="28.5">
      <c r="A12" s="97"/>
      <c r="B12" s="309">
        <v>2</v>
      </c>
      <c r="C12" s="310">
        <f>F1Concertación!C12:C16</f>
        <v>0</v>
      </c>
      <c r="D12" s="310" t="str">
        <f>F1Concertación!D12:D16</f>
        <v xml:space="preserve">Proyecto de Innovación Pública </v>
      </c>
      <c r="E12" s="310">
        <f>F1Concertación!E12:E16</f>
        <v>0</v>
      </c>
      <c r="F12" s="311">
        <f>F1Concertación!F12:F16</f>
        <v>0</v>
      </c>
      <c r="G12" s="100">
        <f>F1Concertación!G12</f>
        <v>0</v>
      </c>
      <c r="H12" s="312">
        <v>0.1</v>
      </c>
      <c r="I12" s="312">
        <f>F1Concertación!I12:I16</f>
        <v>0</v>
      </c>
      <c r="J12" s="312">
        <f>'F2Seguimiento-Retroalimentación'!J12:J16</f>
        <v>0</v>
      </c>
      <c r="K12" s="314">
        <f>F1Concertación!J12:J16</f>
        <v>0</v>
      </c>
      <c r="L12" s="314"/>
      <c r="M12" s="315">
        <f>IF(SUM(J12,L12)&gt;100%,"NO PERMITIDO",SUM(J12,L12))</f>
        <v>0</v>
      </c>
      <c r="N12" s="313">
        <f>H12*M12/100%</f>
        <v>0</v>
      </c>
      <c r="O12" s="310"/>
      <c r="P12" s="310"/>
      <c r="Q12" s="97"/>
      <c r="R12" s="11"/>
      <c r="S12" s="11"/>
    </row>
    <row r="13" spans="1:19" ht="28.5">
      <c r="A13" s="97"/>
      <c r="B13" s="309"/>
      <c r="C13" s="310"/>
      <c r="D13" s="310"/>
      <c r="E13" s="310"/>
      <c r="F13" s="310"/>
      <c r="G13" s="100">
        <f>F1Concertación!G13</f>
        <v>0</v>
      </c>
      <c r="H13" s="310"/>
      <c r="I13" s="310"/>
      <c r="J13" s="312"/>
      <c r="K13" s="314"/>
      <c r="L13" s="314"/>
      <c r="M13" s="315"/>
      <c r="N13" s="313"/>
      <c r="O13" s="310"/>
      <c r="P13" s="310"/>
      <c r="Q13" s="97"/>
      <c r="R13" s="11"/>
      <c r="S13" s="11"/>
    </row>
    <row r="14" spans="1:19" ht="28.5">
      <c r="A14" s="97"/>
      <c r="B14" s="309"/>
      <c r="C14" s="310"/>
      <c r="D14" s="310"/>
      <c r="E14" s="310"/>
      <c r="F14" s="310"/>
      <c r="G14" s="100">
        <f>F1Concertación!G14</f>
        <v>0</v>
      </c>
      <c r="H14" s="310"/>
      <c r="I14" s="310"/>
      <c r="J14" s="312"/>
      <c r="K14" s="314"/>
      <c r="L14" s="314"/>
      <c r="M14" s="315"/>
      <c r="N14" s="313"/>
      <c r="O14" s="310"/>
      <c r="P14" s="310"/>
      <c r="Q14" s="97"/>
      <c r="R14" s="11"/>
      <c r="S14" s="11"/>
    </row>
    <row r="15" spans="1:19" ht="28.5">
      <c r="A15" s="97"/>
      <c r="B15" s="309"/>
      <c r="C15" s="310"/>
      <c r="D15" s="310"/>
      <c r="E15" s="310"/>
      <c r="F15" s="310"/>
      <c r="G15" s="100">
        <f>F1Concertación!G15</f>
        <v>0</v>
      </c>
      <c r="H15" s="310"/>
      <c r="I15" s="310"/>
      <c r="J15" s="312"/>
      <c r="K15" s="314"/>
      <c r="L15" s="314"/>
      <c r="M15" s="315"/>
      <c r="N15" s="313"/>
      <c r="O15" s="310"/>
      <c r="P15" s="310"/>
      <c r="Q15" s="97"/>
      <c r="R15" s="11"/>
      <c r="S15" s="11"/>
    </row>
    <row r="16" spans="1:19" ht="28.5">
      <c r="A16" s="97"/>
      <c r="B16" s="309"/>
      <c r="C16" s="310"/>
      <c r="D16" s="310"/>
      <c r="E16" s="310"/>
      <c r="F16" s="310"/>
      <c r="G16" s="100">
        <f>F1Concertación!G16</f>
        <v>0</v>
      </c>
      <c r="H16" s="310"/>
      <c r="I16" s="310"/>
      <c r="J16" s="312"/>
      <c r="K16" s="314"/>
      <c r="L16" s="314"/>
      <c r="M16" s="315"/>
      <c r="N16" s="313"/>
      <c r="O16" s="310"/>
      <c r="P16" s="310"/>
      <c r="Q16" s="97"/>
      <c r="R16" s="11"/>
      <c r="S16" s="11"/>
    </row>
    <row r="17" spans="1:19" s="10" customFormat="1" ht="28.5">
      <c r="A17" s="99"/>
      <c r="B17" s="304" t="s">
        <v>59</v>
      </c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  <c r="O17" s="304"/>
      <c r="P17" s="304"/>
      <c r="Q17" s="99"/>
      <c r="R17" s="14"/>
      <c r="S17" s="14"/>
    </row>
    <row r="18" spans="1:19" ht="28.5">
      <c r="A18" s="97"/>
      <c r="B18" s="309">
        <v>3</v>
      </c>
      <c r="C18" s="310">
        <f>F1Concertación!C18:C22</f>
        <v>0</v>
      </c>
      <c r="D18" s="310">
        <f>F1Concertación!D18:D22</f>
        <v>0</v>
      </c>
      <c r="E18" s="310">
        <f>F1Concertación!E18:E22</f>
        <v>0</v>
      </c>
      <c r="F18" s="311">
        <f>F1Concertación!F18:F22</f>
        <v>0</v>
      </c>
      <c r="G18" s="100">
        <f>F1Concertación!G18</f>
        <v>0</v>
      </c>
      <c r="H18" s="312">
        <v>0.1</v>
      </c>
      <c r="I18" s="312">
        <f>F1Concertación!I18:I22</f>
        <v>0</v>
      </c>
      <c r="J18" s="312">
        <f>'F2Seguimiento-Retroalimentación'!J18:J22</f>
        <v>0</v>
      </c>
      <c r="K18" s="314">
        <f>F1Concertación!J18:J22</f>
        <v>0</v>
      </c>
      <c r="L18" s="314"/>
      <c r="M18" s="315">
        <f>IF(SUM(J18,L18)&gt;100%,"NO PERMITIDO",SUM(J18,L18))</f>
        <v>0</v>
      </c>
      <c r="N18" s="313">
        <f>H18*M18/100%</f>
        <v>0</v>
      </c>
      <c r="O18" s="310"/>
      <c r="P18" s="310"/>
      <c r="Q18" s="97"/>
      <c r="R18" s="11"/>
      <c r="S18" s="11"/>
    </row>
    <row r="19" spans="1:19" ht="28.5">
      <c r="A19" s="97"/>
      <c r="B19" s="309"/>
      <c r="C19" s="310"/>
      <c r="D19" s="310"/>
      <c r="E19" s="310"/>
      <c r="F19" s="310"/>
      <c r="G19" s="100">
        <f>F1Concertación!G19</f>
        <v>0</v>
      </c>
      <c r="H19" s="310"/>
      <c r="I19" s="310"/>
      <c r="J19" s="312"/>
      <c r="K19" s="314"/>
      <c r="L19" s="314"/>
      <c r="M19" s="315"/>
      <c r="N19" s="313"/>
      <c r="O19" s="310"/>
      <c r="P19" s="310"/>
      <c r="Q19" s="97"/>
      <c r="R19" s="11"/>
      <c r="S19" s="11"/>
    </row>
    <row r="20" spans="1:19" ht="28.5">
      <c r="A20" s="97"/>
      <c r="B20" s="309"/>
      <c r="C20" s="310"/>
      <c r="D20" s="310"/>
      <c r="E20" s="310"/>
      <c r="F20" s="310"/>
      <c r="G20" s="100">
        <f>F1Concertación!G20</f>
        <v>0</v>
      </c>
      <c r="H20" s="310"/>
      <c r="I20" s="310"/>
      <c r="J20" s="312"/>
      <c r="K20" s="314"/>
      <c r="L20" s="314"/>
      <c r="M20" s="315"/>
      <c r="N20" s="313"/>
      <c r="O20" s="310"/>
      <c r="P20" s="310"/>
      <c r="Q20" s="97"/>
      <c r="R20" s="11"/>
      <c r="S20" s="11"/>
    </row>
    <row r="21" spans="1:19" ht="28.5">
      <c r="A21" s="97"/>
      <c r="B21" s="309"/>
      <c r="C21" s="310"/>
      <c r="D21" s="310"/>
      <c r="E21" s="310"/>
      <c r="F21" s="310"/>
      <c r="G21" s="100">
        <f>F1Concertación!G21</f>
        <v>0</v>
      </c>
      <c r="H21" s="310"/>
      <c r="I21" s="310"/>
      <c r="J21" s="312"/>
      <c r="K21" s="314"/>
      <c r="L21" s="314"/>
      <c r="M21" s="315"/>
      <c r="N21" s="313"/>
      <c r="O21" s="310"/>
      <c r="P21" s="310"/>
      <c r="Q21" s="97"/>
      <c r="R21" s="11"/>
      <c r="S21" s="11"/>
    </row>
    <row r="22" spans="1:19" ht="28.5">
      <c r="A22" s="97"/>
      <c r="B22" s="309"/>
      <c r="C22" s="310"/>
      <c r="D22" s="310"/>
      <c r="E22" s="310"/>
      <c r="F22" s="310"/>
      <c r="G22" s="100">
        <f>F1Concertación!G22</f>
        <v>0</v>
      </c>
      <c r="H22" s="310"/>
      <c r="I22" s="310"/>
      <c r="J22" s="312"/>
      <c r="K22" s="314"/>
      <c r="L22" s="314"/>
      <c r="M22" s="315"/>
      <c r="N22" s="313"/>
      <c r="O22" s="310"/>
      <c r="P22" s="310"/>
      <c r="Q22" s="97"/>
      <c r="R22" s="11"/>
      <c r="S22" s="11"/>
    </row>
    <row r="23" spans="1:19" s="10" customFormat="1" ht="28.5">
      <c r="A23" s="99"/>
      <c r="B23" s="304" t="s">
        <v>60</v>
      </c>
      <c r="C23" s="304"/>
      <c r="D23" s="304"/>
      <c r="E23" s="304"/>
      <c r="F23" s="304"/>
      <c r="G23" s="304"/>
      <c r="H23" s="304"/>
      <c r="I23" s="304"/>
      <c r="J23" s="304"/>
      <c r="K23" s="304"/>
      <c r="L23" s="304"/>
      <c r="M23" s="304"/>
      <c r="N23" s="304"/>
      <c r="O23" s="304"/>
      <c r="P23" s="304"/>
      <c r="Q23" s="99"/>
      <c r="R23" s="14"/>
      <c r="S23" s="14"/>
    </row>
    <row r="24" spans="1:19" ht="28.5">
      <c r="A24" s="97"/>
      <c r="B24" s="309">
        <v>4</v>
      </c>
      <c r="C24" s="310">
        <f>F1Concertación!C24:C28</f>
        <v>0</v>
      </c>
      <c r="D24" s="310">
        <f>F1Concertación!D24:D28</f>
        <v>0</v>
      </c>
      <c r="E24" s="310">
        <f>F1Concertación!E24:E28</f>
        <v>0</v>
      </c>
      <c r="F24" s="311">
        <f>F1Concertación!F24:F28</f>
        <v>0</v>
      </c>
      <c r="G24" s="100">
        <f>F1Concertación!G24</f>
        <v>0</v>
      </c>
      <c r="H24" s="312">
        <v>0.1</v>
      </c>
      <c r="I24" s="312">
        <f>F1Concertación!I24:I28</f>
        <v>0</v>
      </c>
      <c r="J24" s="312">
        <f>'F2Seguimiento-Retroalimentación'!J24:J28</f>
        <v>0</v>
      </c>
      <c r="K24" s="314">
        <f>F1Concertación!J24:J28</f>
        <v>0</v>
      </c>
      <c r="L24" s="314"/>
      <c r="M24" s="315">
        <f>IF(SUM(J24,L24)&gt;100%,"NO PERMITIDO",SUM(J24,L24))</f>
        <v>0</v>
      </c>
      <c r="N24" s="313">
        <f>H24*M24/100%</f>
        <v>0</v>
      </c>
      <c r="O24" s="310"/>
      <c r="P24" s="310"/>
      <c r="Q24" s="97"/>
      <c r="R24" s="11"/>
      <c r="S24" s="11"/>
    </row>
    <row r="25" spans="1:19" ht="28.5">
      <c r="A25" s="97"/>
      <c r="B25" s="309"/>
      <c r="C25" s="310"/>
      <c r="D25" s="310"/>
      <c r="E25" s="310"/>
      <c r="F25" s="310"/>
      <c r="G25" s="100">
        <f>F1Concertación!G25</f>
        <v>0</v>
      </c>
      <c r="H25" s="310"/>
      <c r="I25" s="310"/>
      <c r="J25" s="312"/>
      <c r="K25" s="314"/>
      <c r="L25" s="314"/>
      <c r="M25" s="315"/>
      <c r="N25" s="313"/>
      <c r="O25" s="310"/>
      <c r="P25" s="310"/>
      <c r="Q25" s="97"/>
      <c r="R25" s="11"/>
      <c r="S25" s="11"/>
    </row>
    <row r="26" spans="1:19" ht="28.5">
      <c r="A26" s="97"/>
      <c r="B26" s="309"/>
      <c r="C26" s="310"/>
      <c r="D26" s="310"/>
      <c r="E26" s="310"/>
      <c r="F26" s="310"/>
      <c r="G26" s="100">
        <f>F1Concertación!G26</f>
        <v>0</v>
      </c>
      <c r="H26" s="310"/>
      <c r="I26" s="310"/>
      <c r="J26" s="312"/>
      <c r="K26" s="314"/>
      <c r="L26" s="314"/>
      <c r="M26" s="315"/>
      <c r="N26" s="313"/>
      <c r="O26" s="310"/>
      <c r="P26" s="310"/>
      <c r="Q26" s="97"/>
      <c r="R26" s="11"/>
      <c r="S26" s="11"/>
    </row>
    <row r="27" spans="1:19" ht="28.5">
      <c r="A27" s="97"/>
      <c r="B27" s="309"/>
      <c r="C27" s="310"/>
      <c r="D27" s="310"/>
      <c r="E27" s="310"/>
      <c r="F27" s="310"/>
      <c r="G27" s="100">
        <f>F1Concertación!G27</f>
        <v>0</v>
      </c>
      <c r="H27" s="310"/>
      <c r="I27" s="310"/>
      <c r="J27" s="312"/>
      <c r="K27" s="314"/>
      <c r="L27" s="314"/>
      <c r="M27" s="315"/>
      <c r="N27" s="313"/>
      <c r="O27" s="310"/>
      <c r="P27" s="310"/>
      <c r="Q27" s="97"/>
      <c r="R27" s="11"/>
      <c r="S27" s="11"/>
    </row>
    <row r="28" spans="1:19" ht="28.5">
      <c r="A28" s="97"/>
      <c r="B28" s="309"/>
      <c r="C28" s="310"/>
      <c r="D28" s="310"/>
      <c r="E28" s="310"/>
      <c r="F28" s="310"/>
      <c r="G28" s="100">
        <f>F1Concertación!G28</f>
        <v>0</v>
      </c>
      <c r="H28" s="310"/>
      <c r="I28" s="310"/>
      <c r="J28" s="312"/>
      <c r="K28" s="314"/>
      <c r="L28" s="314"/>
      <c r="M28" s="315"/>
      <c r="N28" s="313"/>
      <c r="O28" s="310"/>
      <c r="P28" s="310"/>
      <c r="Q28" s="97"/>
      <c r="R28" s="11"/>
      <c r="S28" s="11"/>
    </row>
    <row r="29" spans="1:19" s="10" customFormat="1" ht="28.5">
      <c r="A29" s="99"/>
      <c r="B29" s="304" t="s">
        <v>61</v>
      </c>
      <c r="C29" s="304"/>
      <c r="D29" s="304"/>
      <c r="E29" s="304"/>
      <c r="F29" s="304"/>
      <c r="G29" s="304"/>
      <c r="H29" s="304"/>
      <c r="I29" s="304"/>
      <c r="J29" s="304"/>
      <c r="K29" s="304"/>
      <c r="L29" s="304"/>
      <c r="M29" s="304"/>
      <c r="N29" s="304"/>
      <c r="O29" s="304"/>
      <c r="P29" s="304"/>
      <c r="Q29" s="99"/>
      <c r="R29" s="14"/>
      <c r="S29" s="14"/>
    </row>
    <row r="30" spans="1:19" ht="28.5">
      <c r="A30" s="97"/>
      <c r="B30" s="309">
        <v>5</v>
      </c>
      <c r="C30" s="310">
        <f>F1Concertación!C30:C34</f>
        <v>0</v>
      </c>
      <c r="D30" s="310">
        <f>F1Concertación!D30:D34</f>
        <v>0</v>
      </c>
      <c r="E30" s="310">
        <f>F1Concertación!E30:E34</f>
        <v>0</v>
      </c>
      <c r="F30" s="311">
        <f>F1Concertación!F30:F34</f>
        <v>0</v>
      </c>
      <c r="G30" s="100">
        <f>F1Concertación!G30</f>
        <v>0</v>
      </c>
      <c r="H30" s="312">
        <v>0.1</v>
      </c>
      <c r="I30" s="312">
        <f>F1Concertación!I30:I34</f>
        <v>0</v>
      </c>
      <c r="J30" s="312">
        <f>'F2Seguimiento-Retroalimentación'!J30:J34</f>
        <v>0</v>
      </c>
      <c r="K30" s="314">
        <f>F1Concertación!J30:J34</f>
        <v>0</v>
      </c>
      <c r="L30" s="314"/>
      <c r="M30" s="315">
        <f>IF(SUM(J30,L30)&gt;100%,"NO PERMITIDO",SUM(J30,L30))</f>
        <v>0</v>
      </c>
      <c r="N30" s="313">
        <f>H30*M30/100%</f>
        <v>0</v>
      </c>
      <c r="O30" s="310"/>
      <c r="P30" s="310"/>
      <c r="Q30" s="97"/>
      <c r="R30" s="11"/>
      <c r="S30" s="11"/>
    </row>
    <row r="31" spans="1:19" ht="28.5">
      <c r="A31" s="97"/>
      <c r="B31" s="309"/>
      <c r="C31" s="310"/>
      <c r="D31" s="310"/>
      <c r="E31" s="310"/>
      <c r="F31" s="310"/>
      <c r="G31" s="100">
        <f>F1Concertación!G31</f>
        <v>0</v>
      </c>
      <c r="H31" s="310"/>
      <c r="I31" s="310"/>
      <c r="J31" s="312"/>
      <c r="K31" s="314"/>
      <c r="L31" s="314"/>
      <c r="M31" s="315"/>
      <c r="N31" s="313"/>
      <c r="O31" s="310"/>
      <c r="P31" s="310"/>
      <c r="Q31" s="97"/>
      <c r="R31" s="11"/>
      <c r="S31" s="11"/>
    </row>
    <row r="32" spans="1:19" ht="28.5">
      <c r="A32" s="97"/>
      <c r="B32" s="309"/>
      <c r="C32" s="310"/>
      <c r="D32" s="310"/>
      <c r="E32" s="310"/>
      <c r="F32" s="310"/>
      <c r="G32" s="100">
        <f>F1Concertación!G32</f>
        <v>0</v>
      </c>
      <c r="H32" s="310"/>
      <c r="I32" s="310"/>
      <c r="J32" s="312"/>
      <c r="K32" s="314"/>
      <c r="L32" s="314"/>
      <c r="M32" s="315"/>
      <c r="N32" s="313"/>
      <c r="O32" s="310"/>
      <c r="P32" s="310"/>
      <c r="Q32" s="97"/>
      <c r="R32" s="11"/>
      <c r="S32" s="11"/>
    </row>
    <row r="33" spans="1:19" ht="28.5">
      <c r="A33" s="97"/>
      <c r="B33" s="309"/>
      <c r="C33" s="310"/>
      <c r="D33" s="310"/>
      <c r="E33" s="310"/>
      <c r="F33" s="310"/>
      <c r="G33" s="100">
        <f>F1Concertación!G33</f>
        <v>0</v>
      </c>
      <c r="H33" s="310"/>
      <c r="I33" s="310"/>
      <c r="J33" s="312"/>
      <c r="K33" s="314"/>
      <c r="L33" s="314"/>
      <c r="M33" s="315"/>
      <c r="N33" s="313"/>
      <c r="O33" s="310"/>
      <c r="P33" s="310"/>
      <c r="Q33" s="97"/>
      <c r="R33" s="11"/>
      <c r="S33" s="11"/>
    </row>
    <row r="34" spans="1:19" ht="28.5">
      <c r="A34" s="97"/>
      <c r="B34" s="309"/>
      <c r="C34" s="310"/>
      <c r="D34" s="310"/>
      <c r="E34" s="310"/>
      <c r="F34" s="310"/>
      <c r="G34" s="100">
        <f>F1Concertación!G34</f>
        <v>0</v>
      </c>
      <c r="H34" s="310"/>
      <c r="I34" s="310"/>
      <c r="J34" s="312"/>
      <c r="K34" s="314"/>
      <c r="L34" s="314"/>
      <c r="M34" s="315"/>
      <c r="N34" s="313"/>
      <c r="O34" s="310"/>
      <c r="P34" s="310"/>
      <c r="Q34" s="97"/>
      <c r="R34" s="11"/>
      <c r="S34" s="11"/>
    </row>
    <row r="35" spans="1:19" ht="28.5">
      <c r="A35" s="97"/>
      <c r="B35" s="304" t="s">
        <v>62</v>
      </c>
      <c r="C35" s="304"/>
      <c r="D35" s="304"/>
      <c r="E35" s="304"/>
      <c r="F35" s="304"/>
      <c r="G35" s="304"/>
      <c r="H35" s="101">
        <f>IF(SUM(H30)&gt;100%,"supera el 100%",SUM(H7:H34))</f>
        <v>0.99999999999999989</v>
      </c>
      <c r="I35" s="102"/>
      <c r="J35" s="102"/>
      <c r="K35" s="101"/>
      <c r="L35" s="102"/>
      <c r="M35" s="101"/>
      <c r="N35" s="103">
        <f>IF(SUM(N30)&gt;100%,"supera el 100%",SUM(N7:N34))</f>
        <v>0</v>
      </c>
      <c r="O35" s="101"/>
      <c r="P35" s="101"/>
      <c r="Q35" s="97"/>
      <c r="R35" s="11"/>
      <c r="S35" s="11"/>
    </row>
    <row r="36" spans="1:19" ht="28.5">
      <c r="A36" s="97"/>
      <c r="B36" s="104"/>
      <c r="C36" s="105"/>
      <c r="D36" s="105"/>
      <c r="E36" s="105"/>
      <c r="F36" s="105"/>
      <c r="G36" s="105"/>
      <c r="H36" s="105"/>
      <c r="I36" s="105"/>
      <c r="J36" s="105"/>
      <c r="K36" s="106"/>
      <c r="L36" s="106"/>
      <c r="M36" s="106"/>
      <c r="N36" s="107"/>
      <c r="O36" s="107"/>
      <c r="P36" s="108"/>
      <c r="Q36" s="97"/>
      <c r="R36" s="11"/>
      <c r="S36" s="11"/>
    </row>
    <row r="37" spans="1:19" ht="28.5">
      <c r="A37" s="97"/>
      <c r="B37" s="104"/>
      <c r="C37" s="105"/>
      <c r="D37" s="105"/>
      <c r="E37" s="105"/>
      <c r="F37" s="105"/>
      <c r="G37" s="105"/>
      <c r="H37" s="105"/>
      <c r="I37" s="105"/>
      <c r="J37" s="105"/>
      <c r="K37" s="106"/>
      <c r="L37" s="106"/>
      <c r="M37" s="106"/>
      <c r="N37" s="107"/>
      <c r="O37" s="107"/>
      <c r="P37" s="108"/>
      <c r="Q37" s="97"/>
      <c r="R37" s="11"/>
      <c r="S37" s="11"/>
    </row>
    <row r="38" spans="1:19" ht="28.5">
      <c r="A38" s="97"/>
      <c r="B38" s="104"/>
      <c r="C38" s="105"/>
      <c r="D38" s="105"/>
      <c r="E38" s="105"/>
      <c r="F38" s="105"/>
      <c r="G38" s="105"/>
      <c r="H38" s="105"/>
      <c r="I38" s="105"/>
      <c r="J38" s="105"/>
      <c r="K38" s="106"/>
      <c r="L38" s="106"/>
      <c r="M38" s="106"/>
      <c r="N38" s="107"/>
      <c r="O38" s="107"/>
      <c r="P38" s="108"/>
      <c r="Q38" s="97"/>
      <c r="R38" s="11"/>
      <c r="S38" s="11"/>
    </row>
    <row r="39" spans="1:19" ht="28.5">
      <c r="A39" s="97"/>
      <c r="B39" s="104"/>
      <c r="C39" s="105"/>
      <c r="D39" s="105"/>
      <c r="E39" s="105"/>
      <c r="F39" s="105"/>
      <c r="G39" s="105"/>
      <c r="H39" s="105"/>
      <c r="I39" s="105"/>
      <c r="J39" s="105"/>
      <c r="K39" s="106"/>
      <c r="L39" s="106"/>
      <c r="M39" s="106"/>
      <c r="N39" s="107"/>
      <c r="O39" s="107"/>
      <c r="P39" s="108"/>
      <c r="Q39" s="97"/>
      <c r="R39" s="11"/>
      <c r="S39" s="11"/>
    </row>
    <row r="40" spans="1:19" ht="28.5">
      <c r="A40" s="97"/>
      <c r="B40" s="104"/>
      <c r="C40" s="105"/>
      <c r="D40" s="105"/>
      <c r="E40" s="105"/>
      <c r="F40" s="105"/>
      <c r="G40" s="105"/>
      <c r="H40" s="105"/>
      <c r="I40" s="105"/>
      <c r="J40" s="105"/>
      <c r="K40" s="106"/>
      <c r="L40" s="106"/>
      <c r="M40" s="106"/>
      <c r="N40" s="109"/>
      <c r="O40" s="107"/>
      <c r="P40" s="108"/>
      <c r="Q40" s="97"/>
      <c r="R40" s="11"/>
      <c r="S40" s="11"/>
    </row>
    <row r="41" spans="1:19" ht="28.5">
      <c r="A41" s="97"/>
      <c r="B41" s="110"/>
      <c r="C41" s="111" t="s">
        <v>64</v>
      </c>
      <c r="D41" s="305"/>
      <c r="E41" s="305"/>
      <c r="F41" s="112"/>
      <c r="G41" s="306"/>
      <c r="H41" s="306"/>
      <c r="I41" s="306"/>
      <c r="J41" s="113"/>
      <c r="K41" s="306"/>
      <c r="L41" s="306"/>
      <c r="M41" s="306"/>
      <c r="N41" s="114"/>
      <c r="O41" s="107"/>
      <c r="P41" s="108"/>
      <c r="Q41" s="97"/>
      <c r="R41" s="11"/>
      <c r="S41" s="11"/>
    </row>
    <row r="42" spans="1:19" ht="28.5">
      <c r="A42" s="97"/>
      <c r="B42" s="110"/>
      <c r="C42" s="111" t="s">
        <v>65</v>
      </c>
      <c r="D42" s="307">
        <f>F1Concertación!D42:E42</f>
        <v>0</v>
      </c>
      <c r="E42" s="307"/>
      <c r="F42" s="112"/>
      <c r="G42" s="308" t="s">
        <v>63</v>
      </c>
      <c r="H42" s="308"/>
      <c r="I42" s="308"/>
      <c r="J42" s="113"/>
      <c r="K42" s="308" t="s">
        <v>78</v>
      </c>
      <c r="L42" s="308"/>
      <c r="M42" s="308"/>
      <c r="N42" s="115"/>
      <c r="O42" s="116"/>
      <c r="P42" s="117"/>
      <c r="Q42" s="97"/>
      <c r="R42" s="11"/>
      <c r="S42" s="11"/>
    </row>
    <row r="43" spans="1:19" ht="28.5">
      <c r="A43" s="97"/>
      <c r="B43" s="118"/>
      <c r="C43" s="119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1"/>
      <c r="O43" s="120"/>
      <c r="P43" s="122"/>
      <c r="Q43" s="97"/>
      <c r="R43" s="11"/>
      <c r="S43" s="11"/>
    </row>
    <row r="44" spans="1:19" s="17" customFormat="1" ht="28.5">
      <c r="A44" s="97"/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97"/>
      <c r="R44" s="11"/>
      <c r="S44" s="11"/>
    </row>
    <row r="45" spans="1:19" s="17" customFormat="1" ht="26.25">
      <c r="A45" s="11"/>
      <c r="B45" s="23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11"/>
      <c r="R45" s="11"/>
      <c r="S45" s="11"/>
    </row>
    <row r="46" spans="1:19" s="17" customFormat="1" ht="18">
      <c r="B46" s="2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6"/>
      <c r="O46" s="22"/>
      <c r="P46" s="22"/>
    </row>
    <row r="47" spans="1:19" s="17" customFormat="1" ht="18">
      <c r="B47" s="25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6"/>
      <c r="O47" s="22"/>
      <c r="P47" s="22"/>
    </row>
    <row r="48" spans="1:19" s="17" customFormat="1" ht="18">
      <c r="B48" s="25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6"/>
      <c r="O48" s="22"/>
      <c r="P48" s="22"/>
    </row>
    <row r="49" spans="2:16" s="17" customFormat="1" ht="18">
      <c r="B49" s="25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6"/>
      <c r="O49" s="22"/>
      <c r="P49" s="22"/>
    </row>
    <row r="50" spans="2:16" s="17" customFormat="1" ht="18">
      <c r="B50" s="25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6"/>
      <c r="O50" s="22"/>
      <c r="P50" s="22"/>
    </row>
    <row r="51" spans="2:16" s="17" customFormat="1" ht="18">
      <c r="B51" s="25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6"/>
      <c r="O51" s="22"/>
      <c r="P51" s="22"/>
    </row>
    <row r="52" spans="2:16" s="17" customFormat="1" ht="18">
      <c r="B52" s="25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6"/>
      <c r="O52" s="22"/>
      <c r="P52" s="22"/>
    </row>
    <row r="53" spans="2:16" s="17" customFormat="1" ht="18">
      <c r="B53" s="25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6"/>
      <c r="O53" s="22"/>
      <c r="P53" s="22"/>
    </row>
    <row r="54" spans="2:16" s="17" customFormat="1" ht="18">
      <c r="B54" s="25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6"/>
      <c r="O54" s="22"/>
      <c r="P54" s="22"/>
    </row>
    <row r="55" spans="2:16" s="17" customFormat="1" ht="18">
      <c r="B55" s="25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6"/>
      <c r="O55" s="22"/>
      <c r="P55" s="22"/>
    </row>
    <row r="56" spans="2:16" s="17" customFormat="1" ht="18">
      <c r="B56" s="25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6"/>
      <c r="O56" s="22"/>
      <c r="P56" s="22"/>
    </row>
    <row r="57" spans="2:16" s="17" customFormat="1" ht="18">
      <c r="B57" s="25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6"/>
      <c r="O57" s="22"/>
      <c r="P57" s="22"/>
    </row>
    <row r="58" spans="2:16" s="17" customFormat="1" ht="18">
      <c r="B58" s="25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6"/>
      <c r="O58" s="22"/>
      <c r="P58" s="22"/>
    </row>
    <row r="59" spans="2:16" s="17" customFormat="1" ht="18">
      <c r="B59" s="25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6"/>
      <c r="O59" s="22"/>
      <c r="P59" s="22"/>
    </row>
    <row r="60" spans="2:16" s="17" customFormat="1" ht="18">
      <c r="B60" s="25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6"/>
      <c r="O60" s="22"/>
      <c r="P60" s="22"/>
    </row>
    <row r="61" spans="2:16" s="17" customFormat="1" ht="18">
      <c r="B61" s="25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6"/>
      <c r="O61" s="22"/>
      <c r="P61" s="22"/>
    </row>
    <row r="62" spans="2:16" s="17" customFormat="1" ht="18">
      <c r="B62" s="25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6"/>
      <c r="O62" s="22"/>
      <c r="P62" s="22"/>
    </row>
    <row r="63" spans="2:16" s="17" customFormat="1" ht="18">
      <c r="B63" s="25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6"/>
      <c r="O63" s="22"/>
      <c r="P63" s="22"/>
    </row>
    <row r="64" spans="2:16" s="17" customFormat="1" ht="18">
      <c r="B64" s="25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6"/>
      <c r="O64" s="22"/>
      <c r="P64" s="22"/>
    </row>
    <row r="65" spans="2:16" s="17" customFormat="1" ht="18">
      <c r="B65" s="25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6"/>
      <c r="O65" s="22"/>
      <c r="P65" s="22"/>
    </row>
    <row r="66" spans="2:16" s="17" customFormat="1" ht="18">
      <c r="B66" s="25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6"/>
      <c r="O66" s="22"/>
      <c r="P66" s="22"/>
    </row>
    <row r="67" spans="2:16" s="17" customFormat="1">
      <c r="B67" s="12"/>
      <c r="N67" s="18"/>
    </row>
    <row r="68" spans="2:16" s="17" customFormat="1">
      <c r="B68" s="12"/>
      <c r="N68" s="18"/>
    </row>
    <row r="69" spans="2:16" s="17" customFormat="1">
      <c r="B69" s="12"/>
      <c r="N69" s="18"/>
    </row>
    <row r="70" spans="2:16" s="17" customFormat="1">
      <c r="B70" s="12"/>
      <c r="N70" s="18"/>
    </row>
    <row r="71" spans="2:16" s="17" customFormat="1">
      <c r="B71" s="12"/>
      <c r="N71" s="18"/>
    </row>
    <row r="72" spans="2:16" s="17" customFormat="1">
      <c r="B72" s="12"/>
      <c r="N72" s="18"/>
    </row>
    <row r="73" spans="2:16" s="17" customFormat="1">
      <c r="B73" s="12"/>
      <c r="N73" s="18"/>
    </row>
    <row r="74" spans="2:16" s="17" customFormat="1">
      <c r="B74" s="12"/>
      <c r="N74" s="18"/>
    </row>
    <row r="75" spans="2:16" s="17" customFormat="1">
      <c r="B75" s="12"/>
      <c r="N75" s="18"/>
    </row>
    <row r="76" spans="2:16" s="17" customFormat="1">
      <c r="B76" s="12"/>
      <c r="N76" s="18"/>
    </row>
    <row r="77" spans="2:16" s="17" customFormat="1">
      <c r="B77" s="12"/>
      <c r="N77" s="18"/>
    </row>
    <row r="78" spans="2:16" s="17" customFormat="1">
      <c r="B78" s="12"/>
      <c r="N78" s="18"/>
    </row>
    <row r="79" spans="2:16" s="17" customFormat="1">
      <c r="B79" s="12"/>
      <c r="N79" s="18"/>
    </row>
    <row r="80" spans="2:16" s="17" customFormat="1">
      <c r="B80" s="12"/>
      <c r="N80" s="18"/>
    </row>
    <row r="81" spans="2:14" s="17" customFormat="1">
      <c r="B81" s="12"/>
      <c r="N81" s="18"/>
    </row>
    <row r="82" spans="2:14" s="17" customFormat="1">
      <c r="B82" s="12"/>
      <c r="N82" s="18"/>
    </row>
    <row r="83" spans="2:14" s="17" customFormat="1">
      <c r="B83" s="12"/>
      <c r="N83" s="18"/>
    </row>
    <row r="84" spans="2:14" s="17" customFormat="1">
      <c r="B84" s="12"/>
      <c r="N84" s="18"/>
    </row>
    <row r="85" spans="2:14" s="17" customFormat="1">
      <c r="B85" s="12"/>
      <c r="N85" s="18"/>
    </row>
    <row r="86" spans="2:14" s="17" customFormat="1">
      <c r="B86" s="12"/>
      <c r="N86" s="18"/>
    </row>
    <row r="87" spans="2:14" s="17" customFormat="1">
      <c r="B87" s="12"/>
      <c r="N87" s="18"/>
    </row>
    <row r="88" spans="2:14" s="17" customFormat="1">
      <c r="B88" s="12"/>
      <c r="N88" s="18"/>
    </row>
    <row r="89" spans="2:14" s="17" customFormat="1">
      <c r="B89" s="12"/>
      <c r="N89" s="18"/>
    </row>
  </sheetData>
  <mergeCells count="94">
    <mergeCell ref="B1:P2"/>
    <mergeCell ref="H4:H5"/>
    <mergeCell ref="I4:L4"/>
    <mergeCell ref="M4:M5"/>
    <mergeCell ref="N4:N5"/>
    <mergeCell ref="O4:P4"/>
    <mergeCell ref="B6:P6"/>
    <mergeCell ref="B3:P3"/>
    <mergeCell ref="B4:B5"/>
    <mergeCell ref="C4:C5"/>
    <mergeCell ref="D4:D5"/>
    <mergeCell ref="E4:E5"/>
    <mergeCell ref="F4:F5"/>
    <mergeCell ref="G4:G5"/>
    <mergeCell ref="N7:N11"/>
    <mergeCell ref="O7:O11"/>
    <mergeCell ref="P7:P11"/>
    <mergeCell ref="I7:I11"/>
    <mergeCell ref="J7:J11"/>
    <mergeCell ref="K7:K11"/>
    <mergeCell ref="L7:L11"/>
    <mergeCell ref="M7:M11"/>
    <mergeCell ref="H7:H11"/>
    <mergeCell ref="B12:B16"/>
    <mergeCell ref="C12:C16"/>
    <mergeCell ref="D12:D16"/>
    <mergeCell ref="E12:E16"/>
    <mergeCell ref="F12:F16"/>
    <mergeCell ref="H12:H16"/>
    <mergeCell ref="B7:B11"/>
    <mergeCell ref="C7:C11"/>
    <mergeCell ref="D7:D11"/>
    <mergeCell ref="E7:E11"/>
    <mergeCell ref="F7:F11"/>
    <mergeCell ref="I12:I16"/>
    <mergeCell ref="J12:J16"/>
    <mergeCell ref="P12:P16"/>
    <mergeCell ref="B17:P17"/>
    <mergeCell ref="B18:B22"/>
    <mergeCell ref="C18:C22"/>
    <mergeCell ref="D18:D22"/>
    <mergeCell ref="E18:E22"/>
    <mergeCell ref="F18:F22"/>
    <mergeCell ref="H18:H22"/>
    <mergeCell ref="I18:I22"/>
    <mergeCell ref="J18:J22"/>
    <mergeCell ref="K12:K16"/>
    <mergeCell ref="L12:L16"/>
    <mergeCell ref="M12:M16"/>
    <mergeCell ref="N12:N16"/>
    <mergeCell ref="O12:O16"/>
    <mergeCell ref="P18:P22"/>
    <mergeCell ref="K18:K22"/>
    <mergeCell ref="L18:L22"/>
    <mergeCell ref="M18:M22"/>
    <mergeCell ref="N18:N22"/>
    <mergeCell ref="O18:O22"/>
    <mergeCell ref="B23:P23"/>
    <mergeCell ref="B24:B28"/>
    <mergeCell ref="C24:C28"/>
    <mergeCell ref="D24:D28"/>
    <mergeCell ref="E24:E28"/>
    <mergeCell ref="F24:F28"/>
    <mergeCell ref="H24:H28"/>
    <mergeCell ref="I24:I28"/>
    <mergeCell ref="J24:J28"/>
    <mergeCell ref="P24:P28"/>
    <mergeCell ref="K24:K28"/>
    <mergeCell ref="L24:L28"/>
    <mergeCell ref="M24:M28"/>
    <mergeCell ref="N24:N28"/>
    <mergeCell ref="O24:O28"/>
    <mergeCell ref="B29:P29"/>
    <mergeCell ref="B30:B34"/>
    <mergeCell ref="C30:C34"/>
    <mergeCell ref="D30:D34"/>
    <mergeCell ref="E30:E34"/>
    <mergeCell ref="F30:F34"/>
    <mergeCell ref="H30:H34"/>
    <mergeCell ref="I30:I34"/>
    <mergeCell ref="J30:J34"/>
    <mergeCell ref="P30:P34"/>
    <mergeCell ref="N30:N34"/>
    <mergeCell ref="O30:O34"/>
    <mergeCell ref="K30:K34"/>
    <mergeCell ref="L30:L34"/>
    <mergeCell ref="M30:M34"/>
    <mergeCell ref="B35:G35"/>
    <mergeCell ref="D41:E41"/>
    <mergeCell ref="G41:I41"/>
    <mergeCell ref="K41:M41"/>
    <mergeCell ref="D42:E42"/>
    <mergeCell ref="G42:I42"/>
    <mergeCell ref="K42:M42"/>
  </mergeCells>
  <conditionalFormatting sqref="M7">
    <cfRule type="cellIs" dxfId="1" priority="2" operator="greaterThan">
      <formula>100</formula>
    </cfRule>
  </conditionalFormatting>
  <conditionalFormatting sqref="M12 M18 M24">
    <cfRule type="cellIs" dxfId="0" priority="1" operator="greaterThan">
      <formula>100</formula>
    </cfRule>
  </conditionalFormatting>
  <dataValidations count="1">
    <dataValidation allowBlank="1" showInputMessage="1" showErrorMessage="1" errorTitle="error" error="solo datos númericos" sqref="H24:H28 H18:H22 H30:H34 H7:H16" xr:uid="{00000000-0002-0000-0400-000000000000}"/>
  </dataValidations>
  <pageMargins left="0.23622047244094491" right="3.937007874015748E-2" top="0.74803149606299213" bottom="0.74803149606299213" header="0.31496062992125984" footer="0.31496062992125984"/>
  <pageSetup paperSize="14" scale="33" fitToHeight="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13"/>
  <sheetViews>
    <sheetView showGridLines="0" tabSelected="1" zoomScale="112" zoomScaleNormal="112" workbookViewId="0">
      <selection activeCell="I13" sqref="I13:I15"/>
    </sheetView>
  </sheetViews>
  <sheetFormatPr baseColWidth="10" defaultColWidth="11.42578125" defaultRowHeight="18"/>
  <cols>
    <col min="1" max="1" width="26.7109375" style="154" customWidth="1"/>
    <col min="2" max="2" width="32.7109375" style="201" bestFit="1" customWidth="1"/>
    <col min="3" max="3" width="48.85546875" style="154" customWidth="1"/>
    <col min="4" max="4" width="19.42578125" style="154" customWidth="1"/>
    <col min="5" max="5" width="20.140625" style="202" customWidth="1"/>
    <col min="6" max="6" width="29.7109375" style="202" customWidth="1"/>
    <col min="7" max="7" width="32.28515625" style="202" customWidth="1"/>
    <col min="8" max="8" width="26.140625" style="202" customWidth="1"/>
    <col min="9" max="9" width="30.7109375" style="154" customWidth="1"/>
    <col min="10" max="10" width="21.42578125" style="154" customWidth="1"/>
    <col min="11" max="11" width="22.42578125" style="154" customWidth="1"/>
    <col min="12" max="16384" width="11.42578125" style="154"/>
  </cols>
  <sheetData>
    <row r="1" spans="1:11" ht="28.5" customHeight="1">
      <c r="A1" s="214"/>
      <c r="B1" s="354" t="s">
        <v>213</v>
      </c>
      <c r="C1" s="355"/>
      <c r="D1" s="355"/>
      <c r="E1" s="355"/>
      <c r="F1" s="355"/>
      <c r="G1" s="355"/>
      <c r="H1" s="355"/>
      <c r="I1" s="355"/>
    </row>
    <row r="2" spans="1:11" ht="28.5" customHeight="1">
      <c r="A2" s="214"/>
      <c r="B2" s="356" t="s">
        <v>212</v>
      </c>
      <c r="C2" s="357"/>
      <c r="D2" s="357"/>
      <c r="E2" s="357"/>
      <c r="F2" s="357"/>
      <c r="G2" s="357"/>
      <c r="H2" s="357"/>
      <c r="I2" s="358"/>
    </row>
    <row r="3" spans="1:11" ht="28.5" customHeight="1">
      <c r="A3" s="214"/>
      <c r="B3" s="359" t="s">
        <v>215</v>
      </c>
      <c r="C3" s="360" t="s">
        <v>214</v>
      </c>
      <c r="D3" s="359" t="s">
        <v>216</v>
      </c>
      <c r="E3" s="361">
        <v>0</v>
      </c>
      <c r="F3" s="362"/>
      <c r="G3" s="359" t="s">
        <v>200</v>
      </c>
      <c r="H3" s="363">
        <v>46185</v>
      </c>
      <c r="I3" s="364"/>
    </row>
    <row r="4" spans="1:11" s="156" customFormat="1" ht="19.5" customHeight="1">
      <c r="A4" s="211" t="s">
        <v>79</v>
      </c>
      <c r="B4" s="212"/>
      <c r="C4" s="212"/>
      <c r="D4" s="212"/>
      <c r="E4" s="212"/>
      <c r="F4" s="212"/>
      <c r="G4" s="212"/>
      <c r="H4" s="212"/>
      <c r="I4" s="213"/>
      <c r="J4" s="155"/>
    </row>
    <row r="5" spans="1:11" s="156" customFormat="1" ht="20.25" customHeight="1">
      <c r="A5" s="207" t="s">
        <v>80</v>
      </c>
      <c r="B5" s="208"/>
      <c r="C5" s="208"/>
      <c r="D5" s="208"/>
      <c r="E5" s="208"/>
      <c r="F5" s="208"/>
      <c r="G5" s="208"/>
      <c r="H5" s="207">
        <v>5</v>
      </c>
      <c r="I5" s="209"/>
      <c r="J5" s="155"/>
    </row>
    <row r="6" spans="1:11" s="156" customFormat="1" ht="20.25" customHeight="1">
      <c r="A6" s="203" t="s">
        <v>81</v>
      </c>
      <c r="B6" s="204"/>
      <c r="C6" s="204"/>
      <c r="D6" s="204"/>
      <c r="E6" s="204"/>
      <c r="F6" s="204"/>
      <c r="G6" s="204"/>
      <c r="H6" s="207">
        <v>4</v>
      </c>
      <c r="I6" s="209"/>
      <c r="J6" s="155"/>
    </row>
    <row r="7" spans="1:11" s="156" customFormat="1" ht="20.25" customHeight="1">
      <c r="A7" s="203" t="s">
        <v>82</v>
      </c>
      <c r="B7" s="204"/>
      <c r="C7" s="204"/>
      <c r="D7" s="204"/>
      <c r="E7" s="204"/>
      <c r="F7" s="204"/>
      <c r="G7" s="204"/>
      <c r="H7" s="207">
        <v>3</v>
      </c>
      <c r="I7" s="209"/>
      <c r="J7" s="155"/>
    </row>
    <row r="8" spans="1:11" s="156" customFormat="1" ht="20.25" customHeight="1">
      <c r="A8" s="203" t="s">
        <v>83</v>
      </c>
      <c r="B8" s="204"/>
      <c r="C8" s="204"/>
      <c r="D8" s="204"/>
      <c r="E8" s="204"/>
      <c r="F8" s="204"/>
      <c r="G8" s="204"/>
      <c r="H8" s="207">
        <v>2</v>
      </c>
      <c r="I8" s="209"/>
      <c r="J8" s="155"/>
    </row>
    <row r="9" spans="1:11" s="156" customFormat="1" ht="19.5" customHeight="1">
      <c r="A9" s="205" t="s">
        <v>84</v>
      </c>
      <c r="B9" s="206"/>
      <c r="C9" s="206"/>
      <c r="D9" s="206"/>
      <c r="E9" s="206"/>
      <c r="F9" s="206"/>
      <c r="G9" s="206"/>
      <c r="H9" s="203">
        <v>1</v>
      </c>
      <c r="I9" s="210"/>
      <c r="J9" s="155"/>
    </row>
    <row r="10" spans="1:11" s="156" customFormat="1" ht="20.25" customHeight="1">
      <c r="A10" s="233"/>
      <c r="B10" s="234"/>
      <c r="C10" s="234"/>
      <c r="D10" s="234"/>
      <c r="E10" s="234"/>
      <c r="F10" s="234"/>
      <c r="G10" s="234"/>
      <c r="H10" s="234"/>
      <c r="I10" s="235"/>
      <c r="J10" s="155"/>
    </row>
    <row r="11" spans="1:11" s="156" customFormat="1" ht="20.25" customHeight="1">
      <c r="A11" s="236" t="s">
        <v>211</v>
      </c>
      <c r="B11" s="237"/>
      <c r="C11" s="237"/>
      <c r="D11" s="237"/>
      <c r="E11" s="237"/>
      <c r="F11" s="237"/>
      <c r="G11" s="237"/>
      <c r="H11" s="237"/>
      <c r="I11" s="238"/>
      <c r="J11" s="158"/>
      <c r="K11" s="159"/>
    </row>
    <row r="12" spans="1:11" ht="14.25" customHeight="1">
      <c r="A12" s="239"/>
      <c r="B12" s="240"/>
      <c r="C12" s="240"/>
      <c r="D12" s="240"/>
      <c r="E12" s="240"/>
      <c r="F12" s="240"/>
      <c r="G12" s="240"/>
      <c r="H12" s="240"/>
      <c r="I12" s="241"/>
    </row>
    <row r="13" spans="1:11" ht="20.25" customHeight="1">
      <c r="A13" s="230" t="s">
        <v>85</v>
      </c>
      <c r="B13" s="230" t="s">
        <v>86</v>
      </c>
      <c r="C13" s="230" t="s">
        <v>87</v>
      </c>
      <c r="D13" s="231" t="s">
        <v>88</v>
      </c>
      <c r="E13" s="232"/>
      <c r="F13" s="232"/>
      <c r="G13" s="230" t="s">
        <v>38</v>
      </c>
      <c r="H13" s="230" t="s">
        <v>89</v>
      </c>
      <c r="I13" s="230" t="s">
        <v>90</v>
      </c>
    </row>
    <row r="14" spans="1:11" ht="36.75" customHeight="1">
      <c r="A14" s="230"/>
      <c r="B14" s="230"/>
      <c r="C14" s="230"/>
      <c r="D14" s="161" t="s">
        <v>91</v>
      </c>
      <c r="E14" s="160" t="s">
        <v>92</v>
      </c>
      <c r="F14" s="160" t="s">
        <v>93</v>
      </c>
      <c r="G14" s="230"/>
      <c r="H14" s="230"/>
      <c r="I14" s="230"/>
    </row>
    <row r="15" spans="1:11" ht="39" customHeight="1">
      <c r="A15" s="230"/>
      <c r="B15" s="230"/>
      <c r="C15" s="230"/>
      <c r="D15" s="162">
        <v>0.6</v>
      </c>
      <c r="E15" s="162">
        <v>0.2</v>
      </c>
      <c r="F15" s="162">
        <v>0.2</v>
      </c>
      <c r="G15" s="230"/>
      <c r="H15" s="230"/>
      <c r="I15" s="230"/>
    </row>
    <row r="16" spans="1:11" ht="121.5">
      <c r="A16" s="216" t="s">
        <v>94</v>
      </c>
      <c r="B16" s="217" t="s">
        <v>95</v>
      </c>
      <c r="C16" s="163" t="s">
        <v>96</v>
      </c>
      <c r="D16" s="157"/>
      <c r="E16" s="157"/>
      <c r="F16" s="157"/>
      <c r="H16" s="244"/>
      <c r="I16" s="228">
        <f>SUM(D19:F19)</f>
        <v>0</v>
      </c>
    </row>
    <row r="17" spans="1:9" ht="81">
      <c r="A17" s="216"/>
      <c r="B17" s="217"/>
      <c r="C17" s="163" t="s">
        <v>97</v>
      </c>
      <c r="D17" s="157"/>
      <c r="E17" s="157"/>
      <c r="F17" s="157"/>
      <c r="G17" s="157"/>
      <c r="H17" s="245"/>
      <c r="I17" s="228"/>
    </row>
    <row r="18" spans="1:9" ht="162">
      <c r="A18" s="216"/>
      <c r="B18" s="217"/>
      <c r="C18" s="163" t="s">
        <v>98</v>
      </c>
      <c r="D18" s="157"/>
      <c r="E18" s="157"/>
      <c r="F18" s="157"/>
      <c r="G18" s="157"/>
      <c r="H18" s="245"/>
      <c r="I18" s="228"/>
    </row>
    <row r="19" spans="1:9" ht="20.25">
      <c r="A19" s="215" t="s">
        <v>99</v>
      </c>
      <c r="B19" s="215"/>
      <c r="C19" s="215"/>
      <c r="D19" s="164">
        <f>SUM(D16:D18)/3*60%</f>
        <v>0</v>
      </c>
      <c r="E19" s="164">
        <f>SUM(F16:F18)/3*20%</f>
        <v>0</v>
      </c>
      <c r="F19" s="164">
        <f>SUM(G17:G18)/3*20%</f>
        <v>0</v>
      </c>
      <c r="H19" s="246"/>
      <c r="I19" s="228"/>
    </row>
    <row r="20" spans="1:9" ht="40.5">
      <c r="A20" s="216" t="s">
        <v>100</v>
      </c>
      <c r="B20" s="217" t="s">
        <v>101</v>
      </c>
      <c r="C20" s="163" t="s">
        <v>102</v>
      </c>
      <c r="D20" s="157"/>
      <c r="E20" s="157"/>
      <c r="F20" s="157"/>
      <c r="G20" s="157"/>
      <c r="H20" s="227"/>
      <c r="I20" s="228">
        <f>SUM(D30:G30)</f>
        <v>0</v>
      </c>
    </row>
    <row r="21" spans="1:9" ht="60.75">
      <c r="A21" s="216"/>
      <c r="B21" s="217"/>
      <c r="C21" s="163" t="s">
        <v>103</v>
      </c>
      <c r="D21" s="157"/>
      <c r="E21" s="157"/>
      <c r="F21" s="157"/>
      <c r="G21" s="157"/>
      <c r="H21" s="227"/>
      <c r="I21" s="228"/>
    </row>
    <row r="22" spans="1:9" ht="60.75">
      <c r="A22" s="216"/>
      <c r="B22" s="217"/>
      <c r="C22" s="163" t="s">
        <v>104</v>
      </c>
      <c r="D22" s="157"/>
      <c r="E22" s="157"/>
      <c r="F22" s="157"/>
      <c r="G22" s="157"/>
      <c r="H22" s="227"/>
      <c r="I22" s="228"/>
    </row>
    <row r="23" spans="1:9" ht="40.5">
      <c r="A23" s="216"/>
      <c r="B23" s="217"/>
      <c r="C23" s="163" t="s">
        <v>105</v>
      </c>
      <c r="D23" s="157"/>
      <c r="E23" s="157"/>
      <c r="F23" s="157"/>
      <c r="G23" s="157"/>
      <c r="H23" s="227"/>
      <c r="I23" s="228"/>
    </row>
    <row r="24" spans="1:9" ht="60.75">
      <c r="A24" s="216"/>
      <c r="B24" s="217"/>
      <c r="C24" s="163" t="s">
        <v>106</v>
      </c>
      <c r="D24" s="157"/>
      <c r="E24" s="157"/>
      <c r="F24" s="157"/>
      <c r="G24" s="157"/>
      <c r="H24" s="227"/>
      <c r="I24" s="228"/>
    </row>
    <row r="25" spans="1:9" ht="60.75">
      <c r="A25" s="216"/>
      <c r="B25" s="217"/>
      <c r="C25" s="163" t="s">
        <v>107</v>
      </c>
      <c r="D25" s="157"/>
      <c r="E25" s="157"/>
      <c r="F25" s="157"/>
      <c r="G25" s="157"/>
      <c r="H25" s="227"/>
      <c r="I25" s="228"/>
    </row>
    <row r="26" spans="1:9" ht="81">
      <c r="A26" s="216"/>
      <c r="B26" s="217"/>
      <c r="C26" s="163" t="s">
        <v>108</v>
      </c>
      <c r="D26" s="157"/>
      <c r="E26" s="157"/>
      <c r="F26" s="157"/>
      <c r="G26" s="157"/>
      <c r="H26" s="227"/>
      <c r="I26" s="228"/>
    </row>
    <row r="27" spans="1:9" ht="81">
      <c r="A27" s="216"/>
      <c r="B27" s="217"/>
      <c r="C27" s="163" t="s">
        <v>109</v>
      </c>
      <c r="D27" s="157"/>
      <c r="E27" s="157"/>
      <c r="F27" s="157"/>
      <c r="G27" s="157"/>
      <c r="H27" s="227"/>
      <c r="I27" s="228"/>
    </row>
    <row r="28" spans="1:9" ht="101.25">
      <c r="A28" s="216"/>
      <c r="B28" s="217"/>
      <c r="C28" s="163" t="s">
        <v>110</v>
      </c>
      <c r="D28" s="157"/>
      <c r="E28" s="157"/>
      <c r="F28" s="157"/>
      <c r="G28" s="157"/>
      <c r="H28" s="227"/>
      <c r="I28" s="228"/>
    </row>
    <row r="29" spans="1:9" ht="60.75">
      <c r="A29" s="216"/>
      <c r="B29" s="217"/>
      <c r="C29" s="163" t="s">
        <v>111</v>
      </c>
      <c r="D29" s="157"/>
      <c r="E29" s="157"/>
      <c r="F29" s="157"/>
      <c r="G29" s="157"/>
      <c r="H29" s="227"/>
      <c r="I29" s="228"/>
    </row>
    <row r="30" spans="1:9" ht="20.25">
      <c r="A30" s="215" t="s">
        <v>99</v>
      </c>
      <c r="B30" s="215"/>
      <c r="C30" s="215"/>
      <c r="D30" s="164">
        <f>SUM(D20:D29)/10*60%</f>
        <v>0</v>
      </c>
      <c r="E30" s="164"/>
      <c r="F30" s="164">
        <f>SUM(F20:F29)/10*20%</f>
        <v>0</v>
      </c>
      <c r="G30" s="164">
        <f>SUM(G20:G29)/10*20%</f>
        <v>0</v>
      </c>
      <c r="H30" s="227"/>
      <c r="I30" s="228"/>
    </row>
    <row r="31" spans="1:9" ht="19.5" customHeight="1">
      <c r="A31" s="218"/>
      <c r="B31" s="219"/>
      <c r="C31" s="219"/>
      <c r="D31" s="219"/>
      <c r="E31" s="219"/>
      <c r="F31" s="219"/>
      <c r="G31" s="219"/>
      <c r="H31" s="219"/>
      <c r="I31" s="220"/>
    </row>
    <row r="32" spans="1:9" ht="19.5" customHeight="1">
      <c r="A32" s="221"/>
      <c r="B32" s="222"/>
      <c r="C32" s="222"/>
      <c r="D32" s="222"/>
      <c r="E32" s="222"/>
      <c r="F32" s="222"/>
      <c r="G32" s="222"/>
      <c r="H32" s="222"/>
      <c r="I32" s="223"/>
    </row>
    <row r="33" spans="1:10" ht="19.5" customHeight="1">
      <c r="A33" s="221"/>
      <c r="B33" s="222"/>
      <c r="C33" s="222"/>
      <c r="D33" s="222"/>
      <c r="E33" s="222"/>
      <c r="F33" s="222"/>
      <c r="G33" s="222"/>
      <c r="H33" s="222"/>
      <c r="I33" s="223"/>
    </row>
    <row r="34" spans="1:10" ht="19.5" customHeight="1">
      <c r="A34" s="224"/>
      <c r="B34" s="225"/>
      <c r="C34" s="225"/>
      <c r="D34" s="225"/>
      <c r="E34" s="225"/>
      <c r="F34" s="225"/>
      <c r="G34" s="225"/>
      <c r="H34" s="225"/>
      <c r="I34" s="226"/>
    </row>
    <row r="35" spans="1:10" ht="81">
      <c r="A35" s="229" t="s">
        <v>112</v>
      </c>
      <c r="B35" s="217" t="s">
        <v>113</v>
      </c>
      <c r="C35" s="163" t="s">
        <v>114</v>
      </c>
      <c r="D35" s="157"/>
      <c r="E35" s="157"/>
      <c r="F35" s="157"/>
      <c r="G35" s="157"/>
      <c r="H35" s="227"/>
      <c r="I35" s="228">
        <f>SUM(D41:G41)</f>
        <v>0</v>
      </c>
    </row>
    <row r="36" spans="1:10" ht="40.5">
      <c r="A36" s="229"/>
      <c r="B36" s="217"/>
      <c r="C36" s="163" t="s">
        <v>115</v>
      </c>
      <c r="D36" s="157"/>
      <c r="E36" s="157"/>
      <c r="F36" s="157"/>
      <c r="G36" s="157"/>
      <c r="H36" s="227"/>
      <c r="I36" s="228"/>
    </row>
    <row r="37" spans="1:10" ht="81">
      <c r="A37" s="229"/>
      <c r="B37" s="217"/>
      <c r="C37" s="163" t="s">
        <v>116</v>
      </c>
      <c r="D37" s="157"/>
      <c r="E37" s="157"/>
      <c r="F37" s="157"/>
      <c r="G37" s="157"/>
      <c r="H37" s="227"/>
      <c r="I37" s="228"/>
    </row>
    <row r="38" spans="1:10" ht="121.5">
      <c r="A38" s="229"/>
      <c r="B38" s="217"/>
      <c r="C38" s="163" t="s">
        <v>117</v>
      </c>
      <c r="D38" s="157"/>
      <c r="E38" s="157"/>
      <c r="F38" s="157"/>
      <c r="G38" s="157"/>
      <c r="H38" s="227"/>
      <c r="I38" s="228"/>
    </row>
    <row r="39" spans="1:10" ht="81">
      <c r="A39" s="229"/>
      <c r="B39" s="217"/>
      <c r="C39" s="163" t="s">
        <v>118</v>
      </c>
      <c r="D39" s="157"/>
      <c r="E39" s="157"/>
      <c r="F39" s="157"/>
      <c r="G39" s="157"/>
      <c r="H39" s="227"/>
      <c r="I39" s="228"/>
    </row>
    <row r="40" spans="1:10" ht="60.75">
      <c r="A40" s="229"/>
      <c r="B40" s="217"/>
      <c r="C40" s="163" t="s">
        <v>119</v>
      </c>
      <c r="D40" s="157"/>
      <c r="E40" s="157"/>
      <c r="F40" s="157"/>
      <c r="G40" s="157"/>
      <c r="H40" s="227"/>
      <c r="I40" s="228"/>
    </row>
    <row r="41" spans="1:10" ht="20.25">
      <c r="A41" s="215" t="s">
        <v>99</v>
      </c>
      <c r="B41" s="215"/>
      <c r="C41" s="215"/>
      <c r="D41" s="164">
        <f>SUM(D35:D40)/6*60%</f>
        <v>0</v>
      </c>
      <c r="E41" s="164"/>
      <c r="F41" s="164">
        <f>SUM(F35:F40)/6*20%</f>
        <v>0</v>
      </c>
      <c r="G41" s="164">
        <f>SUM(G35:G40)/6*20%</f>
        <v>0</v>
      </c>
      <c r="H41" s="227"/>
      <c r="I41" s="228"/>
    </row>
    <row r="42" spans="1:10" ht="60.75">
      <c r="A42" s="216" t="s">
        <v>120</v>
      </c>
      <c r="B42" s="217" t="s">
        <v>121</v>
      </c>
      <c r="C42" s="163" t="s">
        <v>122</v>
      </c>
      <c r="D42" s="157"/>
      <c r="E42" s="157"/>
      <c r="F42" s="157"/>
      <c r="G42" s="157"/>
      <c r="H42" s="227"/>
      <c r="I42" s="228">
        <f>SUM(D47:G47)</f>
        <v>0</v>
      </c>
    </row>
    <row r="43" spans="1:10" ht="60.75">
      <c r="A43" s="216"/>
      <c r="B43" s="217"/>
      <c r="C43" s="163" t="s">
        <v>123</v>
      </c>
      <c r="D43" s="157"/>
      <c r="E43" s="157"/>
      <c r="F43" s="157"/>
      <c r="G43" s="157"/>
      <c r="H43" s="227"/>
      <c r="I43" s="228"/>
    </row>
    <row r="44" spans="1:10" ht="40.5">
      <c r="A44" s="216"/>
      <c r="B44" s="217"/>
      <c r="C44" s="163" t="s">
        <v>124</v>
      </c>
      <c r="D44" s="157"/>
      <c r="E44" s="157"/>
      <c r="F44" s="157"/>
      <c r="G44" s="157"/>
      <c r="H44" s="227"/>
      <c r="I44" s="228"/>
    </row>
    <row r="45" spans="1:10" ht="60.75">
      <c r="A45" s="216"/>
      <c r="B45" s="217"/>
      <c r="C45" s="163" t="s">
        <v>125</v>
      </c>
      <c r="D45" s="157"/>
      <c r="E45" s="157"/>
      <c r="F45" s="157"/>
      <c r="G45" s="157"/>
      <c r="H45" s="227"/>
      <c r="I45" s="228"/>
    </row>
    <row r="46" spans="1:10" ht="81">
      <c r="A46" s="216"/>
      <c r="B46" s="217"/>
      <c r="C46" s="163" t="s">
        <v>126</v>
      </c>
      <c r="D46" s="157"/>
      <c r="E46" s="157"/>
      <c r="F46" s="157"/>
      <c r="G46" s="157"/>
      <c r="H46" s="227"/>
      <c r="I46" s="228"/>
    </row>
    <row r="47" spans="1:10" s="156" customFormat="1" ht="20.25">
      <c r="A47" s="215" t="s">
        <v>99</v>
      </c>
      <c r="B47" s="215"/>
      <c r="C47" s="215"/>
      <c r="D47" s="164">
        <f>SUM(D42:D46)/5*60%</f>
        <v>0</v>
      </c>
      <c r="E47" s="164"/>
      <c r="F47" s="164">
        <f>SUM(F42:F46)/5*20%</f>
        <v>0</v>
      </c>
      <c r="G47" s="164">
        <f>SUM(G42:G46)/5*20%</f>
        <v>0</v>
      </c>
      <c r="H47" s="227"/>
      <c r="I47" s="228"/>
      <c r="J47" s="167"/>
    </row>
    <row r="48" spans="1:10" ht="40.5">
      <c r="A48" s="216" t="s">
        <v>127</v>
      </c>
      <c r="B48" s="217" t="s">
        <v>128</v>
      </c>
      <c r="C48" s="163" t="s">
        <v>129</v>
      </c>
      <c r="D48" s="157"/>
      <c r="E48" s="157"/>
      <c r="F48" s="157"/>
      <c r="G48" s="157"/>
      <c r="H48" s="227"/>
      <c r="I48" s="228">
        <f>SUM(D54:G54)</f>
        <v>0</v>
      </c>
    </row>
    <row r="49" spans="1:10" ht="60.75">
      <c r="A49" s="216"/>
      <c r="B49" s="217"/>
      <c r="C49" s="163" t="s">
        <v>130</v>
      </c>
      <c r="D49" s="157"/>
      <c r="E49" s="157"/>
      <c r="F49" s="157"/>
      <c r="G49" s="157"/>
      <c r="H49" s="227"/>
      <c r="I49" s="228"/>
    </row>
    <row r="50" spans="1:10" ht="101.25">
      <c r="A50" s="216"/>
      <c r="B50" s="217"/>
      <c r="C50" s="163" t="s">
        <v>131</v>
      </c>
      <c r="D50" s="157"/>
      <c r="E50" s="157"/>
      <c r="F50" s="157"/>
      <c r="G50" s="157"/>
      <c r="H50" s="227"/>
      <c r="I50" s="228"/>
    </row>
    <row r="51" spans="1:10" ht="81">
      <c r="A51" s="216"/>
      <c r="B51" s="217"/>
      <c r="C51" s="163" t="s">
        <v>132</v>
      </c>
      <c r="D51" s="157"/>
      <c r="E51" s="157"/>
      <c r="F51" s="157"/>
      <c r="G51" s="157"/>
      <c r="H51" s="227"/>
      <c r="I51" s="228"/>
    </row>
    <row r="52" spans="1:10" ht="121.5">
      <c r="A52" s="216"/>
      <c r="B52" s="217"/>
      <c r="C52" s="163" t="s">
        <v>133</v>
      </c>
      <c r="D52" s="157"/>
      <c r="E52" s="157"/>
      <c r="F52" s="157"/>
      <c r="G52" s="157"/>
      <c r="H52" s="227"/>
      <c r="I52" s="228"/>
    </row>
    <row r="53" spans="1:10" ht="101.25">
      <c r="A53" s="216"/>
      <c r="B53" s="217"/>
      <c r="C53" s="163" t="s">
        <v>134</v>
      </c>
      <c r="D53" s="157"/>
      <c r="E53" s="157"/>
      <c r="F53" s="157"/>
      <c r="G53" s="157"/>
      <c r="H53" s="227"/>
      <c r="I53" s="228"/>
    </row>
    <row r="54" spans="1:10" s="156" customFormat="1" ht="20.25">
      <c r="A54" s="215" t="s">
        <v>99</v>
      </c>
      <c r="B54" s="215"/>
      <c r="C54" s="215"/>
      <c r="D54" s="164">
        <f>SUM(D48:D53)/6*60%</f>
        <v>0</v>
      </c>
      <c r="E54" s="164"/>
      <c r="F54" s="164">
        <f>SUM(F48:F53)/6*20%</f>
        <v>0</v>
      </c>
      <c r="G54" s="164">
        <f>SUM(G48:G53)/6*20%</f>
        <v>0</v>
      </c>
      <c r="H54" s="227"/>
      <c r="I54" s="228"/>
      <c r="J54" s="167"/>
    </row>
    <row r="55" spans="1:10" s="156" customFormat="1" ht="40.5">
      <c r="A55" s="229" t="s">
        <v>135</v>
      </c>
      <c r="B55" s="217" t="s">
        <v>136</v>
      </c>
      <c r="C55" s="163" t="s">
        <v>137</v>
      </c>
      <c r="D55" s="157"/>
      <c r="E55" s="157"/>
      <c r="F55" s="157"/>
      <c r="G55" s="157"/>
      <c r="H55" s="227"/>
      <c r="I55" s="228">
        <f>SUM(D59:G59)</f>
        <v>0</v>
      </c>
      <c r="J55" s="167"/>
    </row>
    <row r="56" spans="1:10" s="156" customFormat="1" ht="40.5">
      <c r="A56" s="229"/>
      <c r="B56" s="217"/>
      <c r="C56" s="163" t="s">
        <v>138</v>
      </c>
      <c r="D56" s="157"/>
      <c r="E56" s="157"/>
      <c r="F56" s="157"/>
      <c r="G56" s="157"/>
      <c r="H56" s="227"/>
      <c r="I56" s="228"/>
      <c r="J56" s="167"/>
    </row>
    <row r="57" spans="1:10" s="156" customFormat="1" ht="121.5">
      <c r="A57" s="229"/>
      <c r="B57" s="217"/>
      <c r="C57" s="163" t="s">
        <v>139</v>
      </c>
      <c r="D57" s="157"/>
      <c r="E57" s="157"/>
      <c r="F57" s="157"/>
      <c r="G57" s="157"/>
      <c r="H57" s="227"/>
      <c r="I57" s="228"/>
      <c r="J57" s="167"/>
    </row>
    <row r="58" spans="1:10" s="156" customFormat="1" ht="60.75">
      <c r="A58" s="229"/>
      <c r="B58" s="217"/>
      <c r="C58" s="163" t="s">
        <v>140</v>
      </c>
      <c r="D58" s="157"/>
      <c r="E58" s="157"/>
      <c r="F58" s="157"/>
      <c r="G58" s="157"/>
      <c r="H58" s="227"/>
      <c r="I58" s="228"/>
      <c r="J58" s="167"/>
    </row>
    <row r="59" spans="1:10" s="156" customFormat="1" ht="20.25">
      <c r="A59" s="215" t="s">
        <v>99</v>
      </c>
      <c r="B59" s="215"/>
      <c r="C59" s="215"/>
      <c r="D59" s="164">
        <f>SUM(D55:D58)/4*60%</f>
        <v>0</v>
      </c>
      <c r="E59" s="164"/>
      <c r="F59" s="164">
        <f>SUM(F55:F58)/4*20%</f>
        <v>0</v>
      </c>
      <c r="G59" s="164">
        <f>SUM(G55:G58)/4*20%</f>
        <v>0</v>
      </c>
      <c r="H59" s="227"/>
      <c r="I59" s="228"/>
      <c r="J59" s="167"/>
    </row>
    <row r="60" spans="1:10" s="156" customFormat="1" ht="60.75">
      <c r="A60" s="216" t="s">
        <v>141</v>
      </c>
      <c r="B60" s="217" t="s">
        <v>142</v>
      </c>
      <c r="C60" s="163" t="s">
        <v>143</v>
      </c>
      <c r="D60" s="168"/>
      <c r="E60" s="168"/>
      <c r="F60" s="168"/>
      <c r="G60" s="168"/>
      <c r="H60" s="227"/>
      <c r="I60" s="228">
        <f>SUM(D65:G65)</f>
        <v>0</v>
      </c>
      <c r="J60" s="167"/>
    </row>
    <row r="61" spans="1:10" s="156" customFormat="1" ht="60.75">
      <c r="A61" s="216"/>
      <c r="B61" s="217"/>
      <c r="C61" s="163" t="s">
        <v>144</v>
      </c>
      <c r="D61" s="168"/>
      <c r="E61" s="168"/>
      <c r="F61" s="168"/>
      <c r="G61" s="168"/>
      <c r="H61" s="227"/>
      <c r="I61" s="228"/>
      <c r="J61" s="167"/>
    </row>
    <row r="62" spans="1:10" s="156" customFormat="1" ht="60.75">
      <c r="A62" s="216"/>
      <c r="B62" s="217"/>
      <c r="C62" s="163" t="s">
        <v>145</v>
      </c>
      <c r="D62" s="168"/>
      <c r="E62" s="168"/>
      <c r="F62" s="168"/>
      <c r="G62" s="168"/>
      <c r="H62" s="227"/>
      <c r="I62" s="228"/>
      <c r="J62" s="167"/>
    </row>
    <row r="63" spans="1:10" s="156" customFormat="1" ht="40.5">
      <c r="A63" s="216"/>
      <c r="B63" s="217"/>
      <c r="C63" s="163" t="s">
        <v>146</v>
      </c>
      <c r="D63" s="168"/>
      <c r="E63" s="168"/>
      <c r="F63" s="168"/>
      <c r="G63" s="168"/>
      <c r="H63" s="227"/>
      <c r="I63" s="228"/>
      <c r="J63" s="167"/>
    </row>
    <row r="64" spans="1:10" s="156" customFormat="1" ht="60.75">
      <c r="A64" s="216"/>
      <c r="B64" s="217"/>
      <c r="C64" s="163" t="s">
        <v>147</v>
      </c>
      <c r="D64" s="168"/>
      <c r="E64" s="168"/>
      <c r="F64" s="168"/>
      <c r="G64" s="168"/>
      <c r="H64" s="227"/>
      <c r="I64" s="228"/>
      <c r="J64" s="167"/>
    </row>
    <row r="65" spans="1:10" s="156" customFormat="1" ht="20.25">
      <c r="A65" s="215" t="s">
        <v>99</v>
      </c>
      <c r="B65" s="215"/>
      <c r="C65" s="215"/>
      <c r="D65" s="164">
        <f>SUM(D60:D64)/5*60%</f>
        <v>0</v>
      </c>
      <c r="E65" s="164"/>
      <c r="F65" s="164">
        <f>SUM(F60:F64)/5*20%</f>
        <v>0</v>
      </c>
      <c r="G65" s="164">
        <f>SUM(G60:G64)/5*20%</f>
        <v>0</v>
      </c>
      <c r="H65" s="227"/>
      <c r="I65" s="228"/>
      <c r="J65" s="167"/>
    </row>
    <row r="66" spans="1:10" s="156" customFormat="1" ht="60.75">
      <c r="A66" s="216" t="s">
        <v>148</v>
      </c>
      <c r="B66" s="217" t="s">
        <v>149</v>
      </c>
      <c r="C66" s="163" t="s">
        <v>150</v>
      </c>
      <c r="D66" s="157"/>
      <c r="E66" s="157"/>
      <c r="F66" s="157"/>
      <c r="G66" s="157"/>
      <c r="H66" s="227"/>
      <c r="I66" s="228">
        <f>SUM(D72:G72)</f>
        <v>0</v>
      </c>
      <c r="J66" s="167"/>
    </row>
    <row r="67" spans="1:10" s="156" customFormat="1" ht="141.75">
      <c r="A67" s="216"/>
      <c r="B67" s="217"/>
      <c r="C67" s="163" t="s">
        <v>151</v>
      </c>
      <c r="D67" s="157"/>
      <c r="E67" s="157"/>
      <c r="F67" s="157"/>
      <c r="G67" s="157"/>
      <c r="H67" s="227"/>
      <c r="I67" s="228"/>
      <c r="J67" s="167"/>
    </row>
    <row r="68" spans="1:10" s="156" customFormat="1" ht="121.5">
      <c r="A68" s="216"/>
      <c r="B68" s="217"/>
      <c r="C68" s="163" t="s">
        <v>152</v>
      </c>
      <c r="D68" s="157"/>
      <c r="E68" s="157"/>
      <c r="F68" s="157"/>
      <c r="G68" s="157"/>
      <c r="H68" s="227"/>
      <c r="I68" s="228"/>
      <c r="J68" s="167"/>
    </row>
    <row r="69" spans="1:10" s="156" customFormat="1" ht="81">
      <c r="A69" s="216"/>
      <c r="B69" s="217"/>
      <c r="C69" s="163" t="s">
        <v>153</v>
      </c>
      <c r="D69" s="157"/>
      <c r="E69" s="157"/>
      <c r="F69" s="157"/>
      <c r="G69" s="157"/>
      <c r="H69" s="227"/>
      <c r="I69" s="228"/>
      <c r="J69" s="167"/>
    </row>
    <row r="70" spans="1:10" s="156" customFormat="1" ht="81">
      <c r="A70" s="216"/>
      <c r="B70" s="217"/>
      <c r="C70" s="163" t="s">
        <v>154</v>
      </c>
      <c r="D70" s="157"/>
      <c r="E70" s="157"/>
      <c r="F70" s="157"/>
      <c r="G70" s="157"/>
      <c r="H70" s="227"/>
      <c r="I70" s="228"/>
      <c r="J70" s="167"/>
    </row>
    <row r="71" spans="1:10" s="156" customFormat="1" ht="101.25">
      <c r="A71" s="216"/>
      <c r="B71" s="217"/>
      <c r="C71" s="163" t="s">
        <v>155</v>
      </c>
      <c r="D71" s="157"/>
      <c r="E71" s="157"/>
      <c r="F71" s="157"/>
      <c r="G71" s="157"/>
      <c r="H71" s="227"/>
      <c r="I71" s="228"/>
      <c r="J71" s="167"/>
    </row>
    <row r="72" spans="1:10" s="156" customFormat="1" ht="20.25">
      <c r="A72" s="215" t="s">
        <v>99</v>
      </c>
      <c r="B72" s="215"/>
      <c r="C72" s="215"/>
      <c r="D72" s="164">
        <f>SUM(D66:D71)/6*60%</f>
        <v>0</v>
      </c>
      <c r="E72" s="164"/>
      <c r="F72" s="164">
        <f>SUM(F66:F71)/6*20%</f>
        <v>0</v>
      </c>
      <c r="G72" s="164">
        <f>SUM(G66:G71)/6*20%</f>
        <v>0</v>
      </c>
      <c r="H72" s="227"/>
      <c r="I72" s="228"/>
      <c r="J72" s="167"/>
    </row>
    <row r="73" spans="1:10" s="156" customFormat="1" ht="40.5">
      <c r="A73" s="216" t="s">
        <v>156</v>
      </c>
      <c r="B73" s="217" t="s">
        <v>157</v>
      </c>
      <c r="C73" s="163" t="s">
        <v>158</v>
      </c>
      <c r="D73" s="157"/>
      <c r="E73" s="157"/>
      <c r="F73" s="157"/>
      <c r="G73" s="157"/>
      <c r="H73" s="227"/>
      <c r="I73" s="228">
        <f>SUM(D79:G79)</f>
        <v>0</v>
      </c>
      <c r="J73" s="167"/>
    </row>
    <row r="74" spans="1:10" s="156" customFormat="1" ht="141.75">
      <c r="A74" s="216"/>
      <c r="B74" s="217"/>
      <c r="C74" s="163" t="s">
        <v>159</v>
      </c>
      <c r="D74" s="157"/>
      <c r="E74" s="157"/>
      <c r="F74" s="157"/>
      <c r="G74" s="157"/>
      <c r="H74" s="227"/>
      <c r="I74" s="228"/>
      <c r="J74" s="167"/>
    </row>
    <row r="75" spans="1:10" s="156" customFormat="1" ht="121.5">
      <c r="A75" s="216"/>
      <c r="B75" s="217"/>
      <c r="C75" s="163" t="s">
        <v>160</v>
      </c>
      <c r="D75" s="157"/>
      <c r="E75" s="157"/>
      <c r="F75" s="157"/>
      <c r="G75" s="157"/>
      <c r="H75" s="227"/>
      <c r="I75" s="228"/>
      <c r="J75" s="167"/>
    </row>
    <row r="76" spans="1:10" s="156" customFormat="1" ht="121.5">
      <c r="A76" s="216"/>
      <c r="B76" s="217"/>
      <c r="C76" s="163" t="s">
        <v>161</v>
      </c>
      <c r="D76" s="157"/>
      <c r="E76" s="157"/>
      <c r="F76" s="157"/>
      <c r="G76" s="157"/>
      <c r="H76" s="227"/>
      <c r="I76" s="228"/>
      <c r="J76" s="167"/>
    </row>
    <row r="77" spans="1:10" s="156" customFormat="1" ht="20.25">
      <c r="A77" s="216"/>
      <c r="B77" s="217"/>
      <c r="C77" s="163" t="s">
        <v>162</v>
      </c>
      <c r="D77" s="157"/>
      <c r="E77" s="157"/>
      <c r="F77" s="157"/>
      <c r="G77" s="157"/>
      <c r="H77" s="227"/>
      <c r="I77" s="228"/>
      <c r="J77" s="167"/>
    </row>
    <row r="78" spans="1:10" s="156" customFormat="1" ht="60.75">
      <c r="A78" s="216"/>
      <c r="B78" s="217"/>
      <c r="C78" s="163" t="s">
        <v>163</v>
      </c>
      <c r="D78" s="157"/>
      <c r="E78" s="157"/>
      <c r="F78" s="157"/>
      <c r="G78" s="157"/>
      <c r="H78" s="227"/>
      <c r="I78" s="228"/>
      <c r="J78" s="167"/>
    </row>
    <row r="79" spans="1:10" s="156" customFormat="1" ht="20.25">
      <c r="A79" s="215" t="s">
        <v>99</v>
      </c>
      <c r="B79" s="215"/>
      <c r="C79" s="215"/>
      <c r="D79" s="164">
        <f>SUM(D73:D78)/6*60%</f>
        <v>0</v>
      </c>
      <c r="E79" s="164"/>
      <c r="F79" s="164">
        <f>SUM(F73:F78)/6*20%</f>
        <v>0</v>
      </c>
      <c r="G79" s="164">
        <f>SUM(G73:G78)/6*20%</f>
        <v>0</v>
      </c>
      <c r="H79" s="227"/>
      <c r="I79" s="228"/>
      <c r="J79" s="167"/>
    </row>
    <row r="80" spans="1:10" s="156" customFormat="1" ht="121.5">
      <c r="A80" s="216" t="s">
        <v>164</v>
      </c>
      <c r="B80" s="217" t="s">
        <v>165</v>
      </c>
      <c r="C80" s="163" t="s">
        <v>166</v>
      </c>
      <c r="D80" s="157"/>
      <c r="E80" s="157"/>
      <c r="F80" s="157"/>
      <c r="G80" s="157"/>
      <c r="H80" s="227"/>
      <c r="I80" s="228">
        <f>SUM(D86:G86)</f>
        <v>0</v>
      </c>
      <c r="J80" s="167"/>
    </row>
    <row r="81" spans="1:10" s="156" customFormat="1" ht="121.5">
      <c r="A81" s="216"/>
      <c r="B81" s="217"/>
      <c r="C81" s="163" t="s">
        <v>167</v>
      </c>
      <c r="D81" s="157"/>
      <c r="E81" s="157"/>
      <c r="F81" s="157"/>
      <c r="G81" s="157"/>
      <c r="H81" s="227"/>
      <c r="I81" s="228"/>
      <c r="J81" s="167"/>
    </row>
    <row r="82" spans="1:10" s="156" customFormat="1" ht="101.25">
      <c r="A82" s="216"/>
      <c r="B82" s="217"/>
      <c r="C82" s="163" t="s">
        <v>168</v>
      </c>
      <c r="D82" s="157"/>
      <c r="E82" s="157"/>
      <c r="F82" s="157"/>
      <c r="G82" s="157"/>
      <c r="H82" s="227"/>
      <c r="I82" s="228"/>
      <c r="J82" s="167"/>
    </row>
    <row r="83" spans="1:10" s="156" customFormat="1" ht="141.75">
      <c r="A83" s="216"/>
      <c r="B83" s="217"/>
      <c r="C83" s="163" t="s">
        <v>169</v>
      </c>
      <c r="D83" s="157"/>
      <c r="E83" s="157"/>
      <c r="F83" s="157"/>
      <c r="G83" s="157"/>
      <c r="H83" s="227"/>
      <c r="I83" s="228"/>
      <c r="J83" s="167"/>
    </row>
    <row r="84" spans="1:10" s="156" customFormat="1" ht="81">
      <c r="A84" s="216"/>
      <c r="B84" s="217"/>
      <c r="C84" s="163" t="s">
        <v>170</v>
      </c>
      <c r="D84" s="157"/>
      <c r="E84" s="157"/>
      <c r="F84" s="157"/>
      <c r="G84" s="157"/>
      <c r="H84" s="227"/>
      <c r="I84" s="228"/>
      <c r="J84" s="167"/>
    </row>
    <row r="85" spans="1:10" s="156" customFormat="1" ht="40.5">
      <c r="A85" s="216"/>
      <c r="B85" s="217"/>
      <c r="C85" s="163" t="s">
        <v>171</v>
      </c>
      <c r="D85" s="157"/>
      <c r="E85" s="157"/>
      <c r="F85" s="157"/>
      <c r="G85" s="157"/>
      <c r="H85" s="227"/>
      <c r="I85" s="228"/>
      <c r="J85" s="167"/>
    </row>
    <row r="86" spans="1:10" s="156" customFormat="1" ht="20.25">
      <c r="A86" s="215" t="s">
        <v>99</v>
      </c>
      <c r="B86" s="215"/>
      <c r="C86" s="215"/>
      <c r="D86" s="164">
        <f>SUM(D80:D85)/6*60%</f>
        <v>0</v>
      </c>
      <c r="E86" s="164"/>
      <c r="F86" s="164">
        <f>SUM(F80:F85)/6*20%</f>
        <v>0</v>
      </c>
      <c r="G86" s="164">
        <f>SUM(G80:G85)/6*20%</f>
        <v>0</v>
      </c>
      <c r="H86" s="227"/>
      <c r="I86" s="228"/>
      <c r="J86" s="167"/>
    </row>
    <row r="87" spans="1:10" ht="121.5">
      <c r="A87" s="216" t="s">
        <v>172</v>
      </c>
      <c r="B87" s="217" t="s">
        <v>173</v>
      </c>
      <c r="C87" s="163" t="s">
        <v>174</v>
      </c>
      <c r="D87" s="157"/>
      <c r="E87" s="157"/>
      <c r="F87" s="157"/>
      <c r="G87" s="157"/>
      <c r="H87" s="227"/>
      <c r="I87" s="228">
        <f>SUM(D93:G93)</f>
        <v>0</v>
      </c>
    </row>
    <row r="88" spans="1:10" ht="141.75">
      <c r="A88" s="216"/>
      <c r="B88" s="217"/>
      <c r="C88" s="163" t="s">
        <v>175</v>
      </c>
      <c r="D88" s="157"/>
      <c r="E88" s="157"/>
      <c r="F88" s="157"/>
      <c r="G88" s="157"/>
      <c r="H88" s="227"/>
      <c r="I88" s="228"/>
    </row>
    <row r="89" spans="1:10" ht="121.5">
      <c r="A89" s="216"/>
      <c r="B89" s="217"/>
      <c r="C89" s="163" t="s">
        <v>176</v>
      </c>
      <c r="D89" s="157"/>
      <c r="E89" s="157"/>
      <c r="F89" s="157"/>
      <c r="G89" s="157"/>
      <c r="H89" s="227"/>
      <c r="I89" s="228"/>
    </row>
    <row r="90" spans="1:10" ht="81">
      <c r="A90" s="216"/>
      <c r="B90" s="217"/>
      <c r="C90" s="163" t="s">
        <v>177</v>
      </c>
      <c r="D90" s="157"/>
      <c r="E90" s="157"/>
      <c r="F90" s="157"/>
      <c r="G90" s="157"/>
      <c r="H90" s="227"/>
      <c r="I90" s="228"/>
    </row>
    <row r="91" spans="1:10" ht="121.5">
      <c r="A91" s="216"/>
      <c r="B91" s="217"/>
      <c r="C91" s="163" t="s">
        <v>178</v>
      </c>
      <c r="D91" s="157"/>
      <c r="E91" s="157"/>
      <c r="F91" s="157"/>
      <c r="G91" s="157"/>
      <c r="H91" s="227"/>
      <c r="I91" s="228"/>
    </row>
    <row r="92" spans="1:10" ht="60.75">
      <c r="A92" s="216"/>
      <c r="B92" s="217"/>
      <c r="C92" s="163" t="s">
        <v>179</v>
      </c>
      <c r="D92" s="157"/>
      <c r="E92" s="157"/>
      <c r="F92" s="157"/>
      <c r="G92" s="157"/>
      <c r="H92" s="227"/>
      <c r="I92" s="228"/>
    </row>
    <row r="93" spans="1:10" s="156" customFormat="1" ht="20.25">
      <c r="A93" s="215" t="s">
        <v>99</v>
      </c>
      <c r="B93" s="215"/>
      <c r="C93" s="215"/>
      <c r="D93" s="164">
        <f>SUM(D87:D92)/6*60%</f>
        <v>0</v>
      </c>
      <c r="E93" s="164"/>
      <c r="F93" s="164">
        <f>SUM(F87:F92)/6*20%</f>
        <v>0</v>
      </c>
      <c r="G93" s="164">
        <f>SUM(G87:G92)/6*20%</f>
        <v>0</v>
      </c>
      <c r="H93" s="227"/>
      <c r="I93" s="228"/>
      <c r="J93" s="167"/>
    </row>
    <row r="94" spans="1:10" s="156" customFormat="1" ht="60.75">
      <c r="A94" s="216" t="s">
        <v>180</v>
      </c>
      <c r="B94" s="217" t="s">
        <v>181</v>
      </c>
      <c r="C94" s="163" t="s">
        <v>182</v>
      </c>
      <c r="D94" s="157"/>
      <c r="E94" s="157"/>
      <c r="F94" s="157"/>
      <c r="G94" s="157"/>
      <c r="H94" s="227"/>
      <c r="I94" s="228">
        <f>SUM(D99:G99)</f>
        <v>0</v>
      </c>
      <c r="J94" s="167"/>
    </row>
    <row r="95" spans="1:10" s="156" customFormat="1" ht="101.25">
      <c r="A95" s="216"/>
      <c r="B95" s="217"/>
      <c r="C95" s="163" t="s">
        <v>183</v>
      </c>
      <c r="D95" s="157"/>
      <c r="E95" s="157"/>
      <c r="F95" s="157"/>
      <c r="G95" s="157"/>
      <c r="H95" s="227"/>
      <c r="I95" s="228"/>
      <c r="J95" s="167"/>
    </row>
    <row r="96" spans="1:10" s="156" customFormat="1" ht="81">
      <c r="A96" s="216"/>
      <c r="B96" s="217"/>
      <c r="C96" s="163" t="s">
        <v>184</v>
      </c>
      <c r="D96" s="157"/>
      <c r="E96" s="157"/>
      <c r="F96" s="157"/>
      <c r="G96" s="157"/>
      <c r="H96" s="227"/>
      <c r="I96" s="228"/>
      <c r="J96" s="167"/>
    </row>
    <row r="97" spans="1:17" s="156" customFormat="1" ht="101.25">
      <c r="A97" s="216"/>
      <c r="B97" s="217"/>
      <c r="C97" s="163" t="s">
        <v>185</v>
      </c>
      <c r="D97" s="157"/>
      <c r="E97" s="157"/>
      <c r="F97" s="157"/>
      <c r="G97" s="157"/>
      <c r="H97" s="227"/>
      <c r="I97" s="228"/>
      <c r="J97" s="167"/>
    </row>
    <row r="98" spans="1:17" s="156" customFormat="1" ht="121.5">
      <c r="A98" s="216"/>
      <c r="B98" s="217"/>
      <c r="C98" s="163" t="s">
        <v>186</v>
      </c>
      <c r="D98" s="157"/>
      <c r="E98" s="157"/>
      <c r="F98" s="157"/>
      <c r="G98" s="157"/>
      <c r="H98" s="227"/>
      <c r="I98" s="228"/>
      <c r="J98" s="167"/>
    </row>
    <row r="99" spans="1:17" s="156" customFormat="1" ht="20.25">
      <c r="A99" s="215" t="s">
        <v>99</v>
      </c>
      <c r="B99" s="215"/>
      <c r="C99" s="215"/>
      <c r="D99" s="164">
        <f>SUM(D94:D98)/5*60%</f>
        <v>0</v>
      </c>
      <c r="E99" s="164"/>
      <c r="F99" s="164">
        <f>SUM(F94:F98)/5*20%</f>
        <v>0</v>
      </c>
      <c r="G99" s="164">
        <f>SUM(G94:G98)/5*20%</f>
        <v>0</v>
      </c>
      <c r="H99" s="227"/>
      <c r="I99" s="228"/>
      <c r="J99" s="167"/>
    </row>
    <row r="100" spans="1:17" ht="101.25">
      <c r="A100" s="216" t="s">
        <v>187</v>
      </c>
      <c r="B100" s="217" t="s">
        <v>188</v>
      </c>
      <c r="C100" s="163" t="s">
        <v>189</v>
      </c>
      <c r="D100" s="157"/>
      <c r="E100" s="157"/>
      <c r="F100" s="157"/>
      <c r="G100" s="157"/>
      <c r="H100" s="227"/>
      <c r="I100" s="228">
        <f>SUM(D106:G106)</f>
        <v>0</v>
      </c>
    </row>
    <row r="101" spans="1:17" ht="101.25">
      <c r="A101" s="216"/>
      <c r="B101" s="217"/>
      <c r="C101" s="163" t="s">
        <v>190</v>
      </c>
      <c r="D101" s="157"/>
      <c r="E101" s="157"/>
      <c r="F101" s="157"/>
      <c r="G101" s="157"/>
      <c r="H101" s="227"/>
      <c r="I101" s="228"/>
    </row>
    <row r="102" spans="1:17" ht="121.5">
      <c r="A102" s="216"/>
      <c r="B102" s="217"/>
      <c r="C102" s="163" t="s">
        <v>191</v>
      </c>
      <c r="D102" s="157"/>
      <c r="E102" s="157"/>
      <c r="F102" s="157"/>
      <c r="G102" s="157"/>
      <c r="H102" s="227"/>
      <c r="I102" s="228"/>
    </row>
    <row r="103" spans="1:17" ht="162">
      <c r="A103" s="216"/>
      <c r="B103" s="217"/>
      <c r="C103" s="163" t="s">
        <v>192</v>
      </c>
      <c r="D103" s="157"/>
      <c r="E103" s="157"/>
      <c r="F103" s="157"/>
      <c r="G103" s="157"/>
      <c r="H103" s="227"/>
      <c r="I103" s="228"/>
    </row>
    <row r="104" spans="1:17" ht="101.25">
      <c r="A104" s="216"/>
      <c r="B104" s="217"/>
      <c r="C104" s="163" t="s">
        <v>193</v>
      </c>
      <c r="D104" s="157"/>
      <c r="E104" s="157"/>
      <c r="F104" s="157"/>
      <c r="G104" s="157"/>
      <c r="H104" s="227"/>
      <c r="I104" s="228"/>
    </row>
    <row r="105" spans="1:17" ht="60.75">
      <c r="A105" s="216"/>
      <c r="B105" s="217"/>
      <c r="C105" s="163" t="s">
        <v>194</v>
      </c>
      <c r="D105" s="157"/>
      <c r="E105" s="157"/>
      <c r="F105" s="157"/>
      <c r="G105" s="157"/>
      <c r="H105" s="227"/>
      <c r="I105" s="228"/>
    </row>
    <row r="106" spans="1:17" s="156" customFormat="1" ht="20.25">
      <c r="A106" s="215" t="s">
        <v>99</v>
      </c>
      <c r="B106" s="215"/>
      <c r="C106" s="215"/>
      <c r="D106" s="164">
        <f>SUM(D100:D105)/6*60%</f>
        <v>0</v>
      </c>
      <c r="E106" s="164"/>
      <c r="F106" s="164">
        <f>SUM(F100:F105)/6*20%</f>
        <v>0</v>
      </c>
      <c r="G106" s="164">
        <f>SUM(G100:G105)/6*20%</f>
        <v>0</v>
      </c>
      <c r="H106" s="227"/>
      <c r="I106" s="228"/>
      <c r="J106" s="167"/>
    </row>
    <row r="107" spans="1:17" ht="20.25">
      <c r="A107" s="165"/>
      <c r="B107" s="169"/>
      <c r="C107" s="169"/>
      <c r="D107" s="169"/>
      <c r="E107" s="169"/>
      <c r="F107" s="170"/>
      <c r="G107" s="170"/>
      <c r="H107" s="170"/>
      <c r="I107" s="171"/>
    </row>
    <row r="108" spans="1:17" ht="20.25">
      <c r="A108" s="166"/>
      <c r="B108" s="172"/>
      <c r="C108" s="172"/>
      <c r="D108" s="173"/>
      <c r="E108" s="173"/>
      <c r="F108" s="215" t="s">
        <v>195</v>
      </c>
      <c r="G108" s="215"/>
      <c r="H108" s="174">
        <f>AVERAGE(I16:I106)</f>
        <v>0</v>
      </c>
      <c r="I108" s="175">
        <f>$H$108/5</f>
        <v>0</v>
      </c>
    </row>
    <row r="109" spans="1:17" s="183" customFormat="1" ht="20.25">
      <c r="A109" s="177"/>
      <c r="B109" s="178"/>
      <c r="C109" s="178"/>
      <c r="D109" s="178"/>
      <c r="E109" s="178"/>
      <c r="F109" s="178"/>
      <c r="G109" s="178"/>
      <c r="H109" s="178"/>
      <c r="I109" s="179"/>
      <c r="J109" s="180"/>
      <c r="K109" s="180"/>
      <c r="L109" s="181"/>
      <c r="M109" s="182"/>
      <c r="N109" s="182"/>
      <c r="O109" s="176"/>
      <c r="P109" s="176"/>
      <c r="Q109" s="176"/>
    </row>
    <row r="110" spans="1:17" s="183" customFormat="1" ht="20.25">
      <c r="A110" s="184" t="s">
        <v>64</v>
      </c>
      <c r="B110" s="185"/>
      <c r="C110" s="186"/>
      <c r="D110" s="187"/>
      <c r="E110" s="188"/>
      <c r="F110" s="242"/>
      <c r="G110" s="242"/>
      <c r="H110" s="242"/>
      <c r="I110" s="242"/>
      <c r="L110" s="189"/>
      <c r="M110" s="182"/>
      <c r="N110" s="182"/>
      <c r="O110" s="176"/>
      <c r="P110" s="176"/>
      <c r="Q110" s="176"/>
    </row>
    <row r="111" spans="1:17" s="183" customFormat="1" ht="40.5">
      <c r="A111" s="184" t="s">
        <v>65</v>
      </c>
      <c r="B111" s="185"/>
      <c r="C111" s="190" t="s">
        <v>63</v>
      </c>
      <c r="D111" s="191"/>
      <c r="E111" s="192"/>
      <c r="F111" s="243" t="s">
        <v>78</v>
      </c>
      <c r="G111" s="243"/>
      <c r="H111" s="243"/>
      <c r="I111" s="243"/>
      <c r="L111" s="193"/>
      <c r="M111" s="194"/>
      <c r="N111" s="194"/>
      <c r="O111" s="176"/>
      <c r="P111" s="176"/>
      <c r="Q111" s="176"/>
    </row>
    <row r="112" spans="1:17" s="183" customFormat="1" ht="19.5">
      <c r="A112" s="195"/>
      <c r="B112" s="196"/>
      <c r="C112" s="196"/>
      <c r="D112" s="197"/>
      <c r="E112" s="197"/>
      <c r="F112" s="196"/>
      <c r="G112" s="196"/>
      <c r="H112" s="196"/>
      <c r="I112" s="198"/>
      <c r="J112" s="199"/>
      <c r="K112" s="199"/>
      <c r="L112" s="200"/>
      <c r="M112" s="199"/>
      <c r="N112" s="199"/>
      <c r="O112" s="176"/>
      <c r="P112" s="176"/>
      <c r="Q112" s="176"/>
    </row>
    <row r="113" ht="9" customHeight="1"/>
  </sheetData>
  <mergeCells count="95">
    <mergeCell ref="A30:C30"/>
    <mergeCell ref="H20:H30"/>
    <mergeCell ref="I20:I30"/>
    <mergeCell ref="I16:I19"/>
    <mergeCell ref="A19:C19"/>
    <mergeCell ref="F110:I110"/>
    <mergeCell ref="F111:I111"/>
    <mergeCell ref="H16:H19"/>
    <mergeCell ref="F108:G108"/>
    <mergeCell ref="A16:A18"/>
    <mergeCell ref="B16:B18"/>
    <mergeCell ref="B20:B29"/>
    <mergeCell ref="A20:A29"/>
    <mergeCell ref="A59:C59"/>
    <mergeCell ref="H35:H41"/>
    <mergeCell ref="I35:I41"/>
    <mergeCell ref="B35:B40"/>
    <mergeCell ref="A35:A40"/>
    <mergeCell ref="H100:H106"/>
    <mergeCell ref="I100:I106"/>
    <mergeCell ref="A94:A98"/>
    <mergeCell ref="A13:A15"/>
    <mergeCell ref="D13:F13"/>
    <mergeCell ref="A10:I10"/>
    <mergeCell ref="A11:I11"/>
    <mergeCell ref="A12:I12"/>
    <mergeCell ref="I13:I15"/>
    <mergeCell ref="G13:G15"/>
    <mergeCell ref="H13:H15"/>
    <mergeCell ref="C13:C15"/>
    <mergeCell ref="B13:B15"/>
    <mergeCell ref="I42:I47"/>
    <mergeCell ref="A41:C41"/>
    <mergeCell ref="A55:A58"/>
    <mergeCell ref="B55:B58"/>
    <mergeCell ref="H55:H59"/>
    <mergeCell ref="I55:I59"/>
    <mergeCell ref="H42:H47"/>
    <mergeCell ref="A47:C47"/>
    <mergeCell ref="A48:A53"/>
    <mergeCell ref="A54:C54"/>
    <mergeCell ref="I48:I54"/>
    <mergeCell ref="I73:I79"/>
    <mergeCell ref="A93:C93"/>
    <mergeCell ref="A73:A78"/>
    <mergeCell ref="B73:B78"/>
    <mergeCell ref="H60:H65"/>
    <mergeCell ref="H94:H99"/>
    <mergeCell ref="I94:I99"/>
    <mergeCell ref="A99:C99"/>
    <mergeCell ref="A106:C106"/>
    <mergeCell ref="I87:I93"/>
    <mergeCell ref="B87:B92"/>
    <mergeCell ref="A87:A92"/>
    <mergeCell ref="B100:B105"/>
    <mergeCell ref="A100:A105"/>
    <mergeCell ref="H87:H93"/>
    <mergeCell ref="B94:B98"/>
    <mergeCell ref="A31:I34"/>
    <mergeCell ref="H80:H86"/>
    <mergeCell ref="I80:I86"/>
    <mergeCell ref="A86:C86"/>
    <mergeCell ref="B60:B64"/>
    <mergeCell ref="A60:A64"/>
    <mergeCell ref="A72:C72"/>
    <mergeCell ref="A66:A71"/>
    <mergeCell ref="A65:C65"/>
    <mergeCell ref="I60:I65"/>
    <mergeCell ref="H48:H54"/>
    <mergeCell ref="B48:B53"/>
    <mergeCell ref="B66:B71"/>
    <mergeCell ref="H66:H72"/>
    <mergeCell ref="I66:I72"/>
    <mergeCell ref="H73:H79"/>
    <mergeCell ref="A79:C79"/>
    <mergeCell ref="A80:A85"/>
    <mergeCell ref="B80:B85"/>
    <mergeCell ref="A42:A46"/>
    <mergeCell ref="B42:B46"/>
    <mergeCell ref="A9:G9"/>
    <mergeCell ref="A5:G5"/>
    <mergeCell ref="H5:I5"/>
    <mergeCell ref="H6:I6"/>
    <mergeCell ref="H7:I7"/>
    <mergeCell ref="H8:I8"/>
    <mergeCell ref="H9:I9"/>
    <mergeCell ref="B1:I1"/>
    <mergeCell ref="B2:I2"/>
    <mergeCell ref="A6:G6"/>
    <mergeCell ref="A7:G7"/>
    <mergeCell ref="A8:G8"/>
    <mergeCell ref="E3:F3"/>
    <mergeCell ref="H3:I3"/>
    <mergeCell ref="A4:I4"/>
    <mergeCell ref="A1:A3"/>
  </mergeCell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headerFooter>
    <oddFooter>&amp;RPágina &amp;P de &amp;N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52"/>
  <sheetViews>
    <sheetView zoomScale="70" zoomScaleNormal="70" zoomScaleSheetLayoutView="95" zoomScalePageLayoutView="95" workbookViewId="0">
      <selection activeCell="C8" sqref="C8"/>
    </sheetView>
  </sheetViews>
  <sheetFormatPr baseColWidth="10" defaultColWidth="0" defaultRowHeight="18.75"/>
  <cols>
    <col min="1" max="1" width="1.85546875" style="21" customWidth="1"/>
    <col min="2" max="2" width="4.7109375" style="21" customWidth="1"/>
    <col min="3" max="3" width="91.140625" style="21" customWidth="1"/>
    <col min="4" max="4" width="59.28515625" style="21" customWidth="1"/>
    <col min="5" max="5" width="37.42578125" style="21" customWidth="1"/>
    <col min="6" max="6" width="40.85546875" style="21" customWidth="1"/>
    <col min="7" max="7" width="37.85546875" style="21" customWidth="1"/>
    <col min="8" max="8" width="7" style="21" customWidth="1"/>
    <col min="9" max="9" width="1.28515625" style="21" customWidth="1"/>
    <col min="10" max="10" width="24.7109375" style="21" bestFit="1" customWidth="1"/>
    <col min="11" max="14" width="0" style="21" hidden="1" customWidth="1"/>
    <col min="15" max="16384" width="11.42578125" style="21" hidden="1"/>
  </cols>
  <sheetData>
    <row r="1" spans="1:13" s="20" customFormat="1">
      <c r="B1" s="327" t="s">
        <v>196</v>
      </c>
      <c r="C1" s="328"/>
      <c r="D1" s="328"/>
      <c r="E1" s="328"/>
      <c r="F1" s="328"/>
      <c r="G1" s="328"/>
      <c r="H1" s="329"/>
    </row>
    <row r="2" spans="1:13" s="20" customFormat="1">
      <c r="B2" s="330"/>
      <c r="C2" s="331"/>
      <c r="D2" s="331"/>
      <c r="E2" s="331"/>
      <c r="F2" s="331"/>
      <c r="G2" s="331"/>
      <c r="H2" s="332"/>
    </row>
    <row r="3" spans="1:13">
      <c r="A3" s="20"/>
      <c r="B3" s="330"/>
      <c r="C3" s="331"/>
      <c r="D3" s="331"/>
      <c r="E3" s="331"/>
      <c r="F3" s="331"/>
      <c r="G3" s="331"/>
      <c r="H3" s="332"/>
      <c r="I3" s="20"/>
    </row>
    <row r="4" spans="1:13" ht="11.25" customHeight="1">
      <c r="A4" s="20"/>
      <c r="B4" s="333"/>
      <c r="C4" s="334"/>
      <c r="D4" s="334"/>
      <c r="E4" s="334"/>
      <c r="F4" s="334"/>
      <c r="G4" s="334"/>
      <c r="H4" s="335"/>
      <c r="I4" s="20"/>
    </row>
    <row r="5" spans="1:13" ht="26.25">
      <c r="A5" s="20"/>
      <c r="B5" s="338" t="s">
        <v>197</v>
      </c>
      <c r="C5" s="339"/>
      <c r="D5" s="339"/>
      <c r="E5" s="339"/>
      <c r="F5" s="339"/>
      <c r="G5" s="339"/>
      <c r="H5" s="340"/>
      <c r="I5" s="20"/>
    </row>
    <row r="6" spans="1:13" ht="25.5">
      <c r="A6" s="20"/>
      <c r="B6" s="125"/>
      <c r="C6" s="126"/>
      <c r="D6" s="341"/>
      <c r="E6" s="341"/>
      <c r="F6" s="341"/>
      <c r="G6" s="341"/>
      <c r="H6" s="128"/>
      <c r="I6" s="20"/>
    </row>
    <row r="7" spans="1:13" ht="27" thickBot="1">
      <c r="A7" s="20"/>
      <c r="B7" s="125"/>
      <c r="C7" s="129" t="s">
        <v>198</v>
      </c>
      <c r="D7" s="342"/>
      <c r="E7" s="342"/>
      <c r="F7" s="342"/>
      <c r="G7" s="342"/>
      <c r="H7" s="128"/>
      <c r="I7" s="20"/>
    </row>
    <row r="8" spans="1:13" ht="27" thickBot="1">
      <c r="A8" s="20"/>
      <c r="B8" s="125"/>
      <c r="C8" s="129" t="s">
        <v>199</v>
      </c>
      <c r="D8" s="343"/>
      <c r="E8" s="343"/>
      <c r="F8" s="343"/>
      <c r="G8" s="343"/>
      <c r="H8" s="128"/>
      <c r="I8" s="20"/>
    </row>
    <row r="9" spans="1:13" ht="27" thickBot="1">
      <c r="A9" s="20"/>
      <c r="B9" s="125"/>
      <c r="C9" s="129" t="s">
        <v>200</v>
      </c>
      <c r="D9" s="343"/>
      <c r="E9" s="343"/>
      <c r="F9" s="343"/>
      <c r="G9" s="343"/>
      <c r="H9" s="128"/>
      <c r="I9" s="20"/>
      <c r="K9" s="30">
        <v>0.8</v>
      </c>
      <c r="L9" s="30">
        <v>1</v>
      </c>
      <c r="M9" s="30">
        <f>K9/L9</f>
        <v>0.8</v>
      </c>
    </row>
    <row r="10" spans="1:13" ht="25.5">
      <c r="A10" s="20"/>
      <c r="B10" s="125"/>
      <c r="C10" s="126"/>
      <c r="D10" s="127"/>
      <c r="E10" s="127"/>
      <c r="F10" s="127"/>
      <c r="G10" s="127"/>
      <c r="H10" s="128"/>
      <c r="I10" s="20"/>
      <c r="K10" s="30">
        <v>0.2</v>
      </c>
      <c r="L10" s="30">
        <v>1</v>
      </c>
      <c r="M10" s="30">
        <v>0.2</v>
      </c>
    </row>
    <row r="11" spans="1:13" ht="52.5">
      <c r="A11" s="20"/>
      <c r="B11" s="125"/>
      <c r="C11" s="130" t="s">
        <v>201</v>
      </c>
      <c r="D11" s="131">
        <f>F3Evaluación!N35</f>
        <v>0</v>
      </c>
      <c r="E11" s="344">
        <f>(D11*M9)/L9</f>
        <v>0</v>
      </c>
      <c r="F11" s="341"/>
      <c r="G11" s="341"/>
      <c r="H11" s="345"/>
      <c r="I11" s="20"/>
    </row>
    <row r="12" spans="1:13" ht="25.5">
      <c r="A12" s="20"/>
      <c r="B12" s="125"/>
      <c r="C12" s="132" t="s">
        <v>202</v>
      </c>
      <c r="D12" s="133">
        <v>0.8</v>
      </c>
      <c r="E12" s="344"/>
      <c r="F12" s="341"/>
      <c r="G12" s="341"/>
      <c r="H12" s="345"/>
      <c r="I12" s="20"/>
    </row>
    <row r="13" spans="1:13" ht="26.25">
      <c r="A13" s="20"/>
      <c r="B13" s="125"/>
      <c r="C13" s="134" t="s">
        <v>203</v>
      </c>
      <c r="D13" s="131">
        <f>F4ValoraciónCompetencias!I108</f>
        <v>0</v>
      </c>
      <c r="E13" s="344">
        <f>(D13*M10)/L10</f>
        <v>0</v>
      </c>
      <c r="F13" s="341"/>
      <c r="G13" s="341"/>
      <c r="H13" s="345"/>
      <c r="I13" s="20"/>
    </row>
    <row r="14" spans="1:13" ht="25.5">
      <c r="A14" s="20"/>
      <c r="B14" s="125"/>
      <c r="C14" s="135" t="s">
        <v>204</v>
      </c>
      <c r="D14" s="133">
        <v>0.2</v>
      </c>
      <c r="E14" s="344"/>
      <c r="F14" s="341"/>
      <c r="G14" s="341"/>
      <c r="H14" s="345"/>
      <c r="I14" s="20"/>
    </row>
    <row r="15" spans="1:13" ht="26.25">
      <c r="A15" s="20"/>
      <c r="B15" s="125"/>
      <c r="C15" s="134" t="s">
        <v>205</v>
      </c>
      <c r="D15" s="133"/>
      <c r="E15" s="131">
        <f>SUM(E11:E14)</f>
        <v>0</v>
      </c>
      <c r="F15" s="341"/>
      <c r="G15" s="341"/>
      <c r="H15" s="345"/>
      <c r="I15" s="20"/>
    </row>
    <row r="16" spans="1:13" ht="25.5">
      <c r="A16" s="20"/>
      <c r="B16" s="125"/>
      <c r="C16" s="136"/>
      <c r="D16" s="136"/>
      <c r="E16" s="136"/>
      <c r="F16" s="136"/>
      <c r="G16" s="341"/>
      <c r="H16" s="345"/>
      <c r="I16" s="20"/>
    </row>
    <row r="17" spans="1:9" ht="26.25">
      <c r="A17" s="20"/>
      <c r="B17" s="125"/>
      <c r="C17" s="136"/>
      <c r="D17" s="136"/>
      <c r="E17" s="136"/>
      <c r="F17" s="136"/>
      <c r="G17" s="137"/>
      <c r="H17" s="138"/>
      <c r="I17" s="20"/>
    </row>
    <row r="18" spans="1:9" ht="26.25">
      <c r="A18" s="20"/>
      <c r="B18" s="125"/>
      <c r="C18" s="136"/>
      <c r="D18" s="139" t="s">
        <v>206</v>
      </c>
      <c r="E18" s="140">
        <f>E15</f>
        <v>0</v>
      </c>
      <c r="F18" s="136"/>
      <c r="G18" s="137"/>
      <c r="H18" s="138"/>
      <c r="I18" s="20"/>
    </row>
    <row r="19" spans="1:9" ht="25.5">
      <c r="A19" s="20"/>
      <c r="B19" s="125"/>
      <c r="C19" s="136"/>
      <c r="D19" s="136"/>
      <c r="E19" s="136"/>
      <c r="F19" s="136"/>
      <c r="G19" s="136"/>
      <c r="H19" s="128"/>
      <c r="I19" s="20"/>
    </row>
    <row r="20" spans="1:9" ht="26.25">
      <c r="A20" s="20"/>
      <c r="B20" s="338" t="s">
        <v>207</v>
      </c>
      <c r="C20" s="339"/>
      <c r="D20" s="339"/>
      <c r="E20" s="339"/>
      <c r="F20" s="339"/>
      <c r="G20" s="339"/>
      <c r="H20" s="340"/>
      <c r="I20" s="20"/>
    </row>
    <row r="21" spans="1:9" ht="26.25">
      <c r="B21" s="346" t="s">
        <v>208</v>
      </c>
      <c r="C21" s="347"/>
      <c r="D21" s="347"/>
      <c r="E21" s="347"/>
      <c r="F21" s="347"/>
      <c r="G21" s="347"/>
      <c r="H21" s="348"/>
    </row>
    <row r="22" spans="1:9" ht="25.5">
      <c r="B22" s="349"/>
      <c r="C22" s="349"/>
      <c r="D22" s="349"/>
      <c r="E22" s="349"/>
      <c r="F22" s="349"/>
      <c r="G22" s="349"/>
      <c r="H22" s="349"/>
    </row>
    <row r="23" spans="1:9" ht="25.5">
      <c r="B23" s="349"/>
      <c r="C23" s="349"/>
      <c r="D23" s="349"/>
      <c r="E23" s="349"/>
      <c r="F23" s="349"/>
      <c r="G23" s="349"/>
      <c r="H23" s="349"/>
    </row>
    <row r="24" spans="1:9" ht="25.5">
      <c r="B24" s="349"/>
      <c r="C24" s="349"/>
      <c r="D24" s="349"/>
      <c r="E24" s="349"/>
      <c r="F24" s="349"/>
      <c r="G24" s="349"/>
      <c r="H24" s="349"/>
    </row>
    <row r="25" spans="1:9" ht="25.5">
      <c r="B25" s="349"/>
      <c r="C25" s="349"/>
      <c r="D25" s="349"/>
      <c r="E25" s="349"/>
      <c r="F25" s="349"/>
      <c r="G25" s="349"/>
      <c r="H25" s="349"/>
    </row>
    <row r="26" spans="1:9" ht="25.5">
      <c r="B26" s="350"/>
      <c r="C26" s="350"/>
      <c r="D26" s="350"/>
      <c r="E26" s="350"/>
      <c r="F26" s="350"/>
      <c r="G26" s="350"/>
      <c r="H26" s="350"/>
    </row>
    <row r="27" spans="1:9" ht="25.5">
      <c r="B27" s="350"/>
      <c r="C27" s="350"/>
      <c r="D27" s="350"/>
      <c r="E27" s="350"/>
      <c r="F27" s="350"/>
      <c r="G27" s="350"/>
      <c r="H27" s="350"/>
    </row>
    <row r="28" spans="1:9" ht="25.5">
      <c r="B28" s="349"/>
      <c r="C28" s="349"/>
      <c r="D28" s="349"/>
      <c r="E28" s="349"/>
      <c r="F28" s="349"/>
      <c r="G28" s="349"/>
      <c r="H28" s="349"/>
    </row>
    <row r="29" spans="1:9" ht="25.5">
      <c r="B29" s="350"/>
      <c r="C29" s="350"/>
      <c r="D29" s="350"/>
      <c r="E29" s="350"/>
      <c r="F29" s="350"/>
      <c r="G29" s="350"/>
      <c r="H29" s="350"/>
    </row>
    <row r="30" spans="1:9" ht="25.5">
      <c r="B30" s="350"/>
      <c r="C30" s="350"/>
      <c r="D30" s="350"/>
      <c r="E30" s="350"/>
      <c r="F30" s="350"/>
      <c r="G30" s="350"/>
      <c r="H30" s="350"/>
    </row>
    <row r="31" spans="1:9" ht="26.25">
      <c r="B31" s="351" t="s">
        <v>209</v>
      </c>
      <c r="C31" s="352"/>
      <c r="D31" s="352"/>
      <c r="E31" s="352"/>
      <c r="F31" s="352"/>
      <c r="G31" s="352"/>
      <c r="H31" s="353"/>
    </row>
    <row r="32" spans="1:9" ht="25.5">
      <c r="B32" s="349"/>
      <c r="C32" s="349"/>
      <c r="D32" s="349"/>
      <c r="E32" s="349"/>
      <c r="F32" s="349"/>
      <c r="G32" s="349"/>
      <c r="H32" s="349"/>
    </row>
    <row r="33" spans="1:12" ht="25.5">
      <c r="B33" s="350"/>
      <c r="C33" s="350"/>
      <c r="D33" s="350"/>
      <c r="E33" s="350"/>
      <c r="F33" s="350"/>
      <c r="G33" s="350"/>
      <c r="H33" s="350"/>
    </row>
    <row r="34" spans="1:12" ht="25.5">
      <c r="B34" s="350"/>
      <c r="C34" s="350"/>
      <c r="D34" s="350"/>
      <c r="E34" s="350"/>
      <c r="F34" s="350"/>
      <c r="G34" s="350"/>
      <c r="H34" s="350"/>
    </row>
    <row r="35" spans="1:12" ht="25.5">
      <c r="B35" s="349"/>
      <c r="C35" s="349"/>
      <c r="D35" s="349"/>
      <c r="E35" s="349"/>
      <c r="F35" s="349"/>
      <c r="G35" s="349"/>
      <c r="H35" s="349"/>
    </row>
    <row r="36" spans="1:12" ht="25.5">
      <c r="B36" s="350"/>
      <c r="C36" s="350"/>
      <c r="D36" s="350"/>
      <c r="E36" s="350"/>
      <c r="F36" s="350"/>
      <c r="G36" s="350"/>
      <c r="H36" s="350"/>
    </row>
    <row r="37" spans="1:12" ht="25.5">
      <c r="B37" s="350"/>
      <c r="C37" s="350"/>
      <c r="D37" s="350"/>
      <c r="E37" s="350"/>
      <c r="F37" s="350"/>
      <c r="G37" s="350"/>
      <c r="H37" s="350"/>
    </row>
    <row r="38" spans="1:12" ht="25.5">
      <c r="B38" s="349"/>
      <c r="C38" s="349"/>
      <c r="D38" s="349"/>
      <c r="E38" s="349"/>
      <c r="F38" s="349"/>
      <c r="G38" s="349"/>
      <c r="H38" s="349"/>
    </row>
    <row r="39" spans="1:12" ht="25.5">
      <c r="B39" s="350"/>
      <c r="C39" s="350"/>
      <c r="D39" s="350"/>
      <c r="E39" s="350"/>
      <c r="F39" s="350"/>
      <c r="G39" s="350"/>
      <c r="H39" s="350"/>
    </row>
    <row r="40" spans="1:12" ht="25.5">
      <c r="B40" s="350"/>
      <c r="C40" s="350"/>
      <c r="D40" s="350"/>
      <c r="E40" s="350"/>
      <c r="F40" s="350"/>
      <c r="G40" s="350"/>
      <c r="H40" s="350"/>
    </row>
    <row r="41" spans="1:12" ht="9.75" customHeight="1">
      <c r="A41" s="20"/>
      <c r="B41" s="141"/>
      <c r="C41" s="142"/>
      <c r="D41" s="142"/>
      <c r="E41" s="142"/>
      <c r="F41" s="142"/>
      <c r="G41" s="142"/>
      <c r="H41" s="143"/>
      <c r="I41" s="20"/>
    </row>
    <row r="42" spans="1:12" ht="9.75" customHeight="1">
      <c r="A42" s="20"/>
      <c r="B42" s="141"/>
      <c r="C42" s="142"/>
      <c r="D42" s="142"/>
      <c r="E42" s="142"/>
      <c r="F42" s="142"/>
      <c r="G42" s="142"/>
      <c r="H42" s="143"/>
      <c r="I42" s="20"/>
    </row>
    <row r="43" spans="1:12" ht="9.75" customHeight="1">
      <c r="A43" s="20"/>
      <c r="B43" s="141"/>
      <c r="C43" s="142"/>
      <c r="D43" s="142"/>
      <c r="E43" s="142"/>
      <c r="F43" s="142"/>
      <c r="G43" s="142"/>
      <c r="H43" s="142"/>
      <c r="I43" s="27"/>
    </row>
    <row r="44" spans="1:12" ht="9.75" customHeight="1">
      <c r="A44" s="28"/>
      <c r="B44" s="142"/>
      <c r="C44" s="142"/>
      <c r="D44" s="142"/>
      <c r="E44" s="142"/>
      <c r="F44" s="142"/>
      <c r="G44" s="142"/>
      <c r="H44" s="142"/>
      <c r="I44" s="27"/>
      <c r="L44" s="29"/>
    </row>
    <row r="45" spans="1:12" ht="9.75" customHeight="1">
      <c r="A45" s="20"/>
      <c r="B45" s="141"/>
      <c r="C45" s="144"/>
      <c r="D45" s="145"/>
      <c r="E45" s="142"/>
      <c r="F45" s="146"/>
      <c r="G45" s="147"/>
      <c r="H45" s="142"/>
      <c r="I45" s="27"/>
    </row>
    <row r="46" spans="1:12" ht="26.25">
      <c r="A46" s="20"/>
      <c r="B46" s="141"/>
      <c r="C46" s="336" t="s">
        <v>63</v>
      </c>
      <c r="D46" s="336"/>
      <c r="E46" s="142"/>
      <c r="F46" s="337" t="s">
        <v>78</v>
      </c>
      <c r="G46" s="337"/>
      <c r="H46" s="148"/>
      <c r="I46" s="27"/>
    </row>
    <row r="47" spans="1:12" ht="9.75" customHeight="1">
      <c r="A47" s="20"/>
      <c r="B47" s="141"/>
      <c r="C47" s="142"/>
      <c r="D47" s="142"/>
      <c r="E47" s="142"/>
      <c r="F47" s="142"/>
      <c r="G47" s="142"/>
      <c r="H47" s="142"/>
      <c r="I47" s="27"/>
    </row>
    <row r="48" spans="1:12" ht="9.75" customHeight="1">
      <c r="A48" s="20"/>
      <c r="B48" s="141"/>
      <c r="C48" s="142"/>
      <c r="D48" s="142"/>
      <c r="E48" s="142"/>
      <c r="F48" s="142"/>
      <c r="G48" s="142"/>
      <c r="H48" s="142"/>
      <c r="I48" s="27"/>
    </row>
    <row r="49" spans="1:9" ht="9.75" customHeight="1">
      <c r="A49" s="20"/>
      <c r="B49" s="141"/>
      <c r="C49" s="142"/>
      <c r="D49" s="142"/>
      <c r="E49" s="142"/>
      <c r="F49" s="142"/>
      <c r="G49" s="142"/>
      <c r="H49" s="142"/>
      <c r="I49" s="27"/>
    </row>
    <row r="50" spans="1:9" ht="26.25">
      <c r="A50" s="20"/>
      <c r="B50" s="141"/>
      <c r="C50" s="142"/>
      <c r="D50" s="149" t="s">
        <v>210</v>
      </c>
      <c r="E50" s="150"/>
      <c r="F50" s="142"/>
      <c r="G50" s="142"/>
      <c r="H50" s="142"/>
      <c r="I50" s="27"/>
    </row>
    <row r="51" spans="1:9" ht="25.5">
      <c r="A51" s="20"/>
      <c r="B51" s="151"/>
      <c r="C51" s="150"/>
      <c r="D51" s="142"/>
      <c r="E51" s="150"/>
      <c r="F51" s="142"/>
      <c r="G51" s="142"/>
      <c r="H51" s="150"/>
      <c r="I51" s="27"/>
    </row>
    <row r="52" spans="1:9" ht="9" customHeight="1">
      <c r="B52" s="152"/>
      <c r="C52" s="152"/>
      <c r="D52" s="153"/>
      <c r="E52" s="152"/>
      <c r="F52" s="153"/>
      <c r="G52" s="153"/>
      <c r="H52" s="152"/>
    </row>
  </sheetData>
  <mergeCells count="33">
    <mergeCell ref="B23:H23"/>
    <mergeCell ref="B24:H24"/>
    <mergeCell ref="B26:H26"/>
    <mergeCell ref="B27:H27"/>
    <mergeCell ref="B29:H29"/>
    <mergeCell ref="B39:H39"/>
    <mergeCell ref="B28:H28"/>
    <mergeCell ref="B40:H40"/>
    <mergeCell ref="B31:H31"/>
    <mergeCell ref="B32:H32"/>
    <mergeCell ref="B35:H35"/>
    <mergeCell ref="B38:H38"/>
    <mergeCell ref="B30:H30"/>
    <mergeCell ref="B33:H33"/>
    <mergeCell ref="B34:H34"/>
    <mergeCell ref="B36:H36"/>
    <mergeCell ref="B37:H37"/>
    <mergeCell ref="B1:H4"/>
    <mergeCell ref="C46:D46"/>
    <mergeCell ref="F46:G46"/>
    <mergeCell ref="B5:H5"/>
    <mergeCell ref="D6:G6"/>
    <mergeCell ref="D7:G7"/>
    <mergeCell ref="D8:G8"/>
    <mergeCell ref="D9:G9"/>
    <mergeCell ref="E11:E12"/>
    <mergeCell ref="F11:H15"/>
    <mergeCell ref="E13:E14"/>
    <mergeCell ref="G16:H16"/>
    <mergeCell ref="B20:H20"/>
    <mergeCell ref="B21:H21"/>
    <mergeCell ref="B22:H22"/>
    <mergeCell ref="B25:H25"/>
  </mergeCells>
  <pageMargins left="0.7" right="0.7" top="0.75" bottom="0.75" header="0.3" footer="0.3"/>
  <pageSetup paperSize="14" scale="52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a8c18c6c-cefa-4b99-b050-d33e529ecf67"/>
    <_x002f__x002f_ xmlns="a8c18c6c-cefa-4b99-b050-d33e529ecf67" xsi:nil="true"/>
    <TaxCatchAll xmlns="dd6844ec-5394-4908-9fc7-2b61834fcc1b" xsi:nil="true"/>
    <lcf76f155ced4ddcb4097134ff3c332f xmlns="a8c18c6c-cefa-4b99-b050-d33e529ecf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15C5B009B1164492E50DD4602ABF18" ma:contentTypeVersion="21" ma:contentTypeDescription="Crear nuevo documento." ma:contentTypeScope="" ma:versionID="230416fdb93ff4c22e44caa3033d2a8d">
  <xsd:schema xmlns:xsd="http://www.w3.org/2001/XMLSchema" xmlns:xs="http://www.w3.org/2001/XMLSchema" xmlns:p="http://schemas.microsoft.com/office/2006/metadata/properties" xmlns:ns2="a8c18c6c-cefa-4b99-b050-d33e529ecf67" xmlns:ns3="dd6844ec-5394-4908-9fc7-2b61834fcc1b" targetNamespace="http://schemas.microsoft.com/office/2006/metadata/properties" ma:root="true" ma:fieldsID="67b8de1ace789b88206a55df91a866cb" ns2:_="" ns3:_="">
    <xsd:import namespace="a8c18c6c-cefa-4b99-b050-d33e529ecf67"/>
    <xsd:import namespace="dd6844ec-5394-4908-9fc7-2b61834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f__x002f_" minOccurs="0"/>
                <xsd:element ref="ns2:orde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18c6c-cefa-4b99-b050-d33e529ecf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f__x002f_" ma:index="25" nillable="true" ma:displayName="//" ma:format="Thumbnail" ma:internalName="_x002f__x002f_">
      <xsd:simpleType>
        <xsd:restriction base="dms:Unknown"/>
      </xsd:simpleType>
    </xsd:element>
    <xsd:element name="orden" ma:index="26" ma:displayName="orden" ma:description="orden" ma:format="Dropdown" ma:internalName="orden" ma:percentage="FALSE">
      <xsd:simpleType>
        <xsd:restriction base="dms:Number">
          <xsd:maxInclusive value="10000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844ec-5394-4908-9fc7-2b61834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9cdfb32-c40b-4fb0-bd3d-90a9c3052c8d}" ma:internalName="TaxCatchAll" ma:showField="CatchAllData" ma:web="dd6844ec-5394-4908-9fc7-2b61834fcc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90B32A-E7C7-417E-BF6E-0CE940D6BE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5DCEBD-40A8-4405-A848-7B4AA6A3DE38}">
  <ds:schemaRefs>
    <ds:schemaRef ds:uri="http://schemas.microsoft.com/office/2006/metadata/properties"/>
    <ds:schemaRef ds:uri="http://schemas.microsoft.com/office/infopath/2007/PartnerControls"/>
    <ds:schemaRef ds:uri="a8c18c6c-cefa-4b99-b050-d33e529ecf67"/>
    <ds:schemaRef ds:uri="dd6844ec-5394-4908-9fc7-2b61834fcc1b"/>
  </ds:schemaRefs>
</ds:datastoreItem>
</file>

<file path=customXml/itemProps3.xml><?xml version="1.0" encoding="utf-8"?>
<ds:datastoreItem xmlns:ds="http://schemas.openxmlformats.org/officeDocument/2006/customXml" ds:itemID="{AB0FB728-32B2-43F2-B9FD-33D70B11C8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c18c6c-cefa-4b99-b050-d33e529ecf67"/>
    <ds:schemaRef ds:uri="dd6844ec-5394-4908-9fc7-2b61834fcc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Descripción1</vt:lpstr>
      <vt:lpstr>Instructivo</vt:lpstr>
      <vt:lpstr>F1Concertación</vt:lpstr>
      <vt:lpstr>F2Seguimiento-Retroalimentación</vt:lpstr>
      <vt:lpstr>F3Evaluación</vt:lpstr>
      <vt:lpstr>F4ValoraciónCompetencias</vt:lpstr>
      <vt:lpstr>F5EvaluaciónFinal-Retroalimenta</vt:lpstr>
      <vt:lpstr>'F1Concertación'!Área_de_impresión</vt:lpstr>
      <vt:lpstr>'F2Seguimiento-Retroalimentación'!Área_de_impresión</vt:lpstr>
      <vt:lpstr>'F3Evaluación'!Área_de_impresión</vt:lpstr>
      <vt:lpstr>'F4ValoraciónCompetencias'!Área_de_impresión</vt:lpstr>
      <vt:lpstr>'F5EvaluaciónFinal-Retroalimenta'!Área_de_impresión</vt:lpstr>
      <vt:lpstr>Instructivo!Área_de_impresión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Orietta Sofia Cotes Diaz - Pasante</cp:lastModifiedBy>
  <cp:revision/>
  <cp:lastPrinted>2025-12-19T14:59:12Z</cp:lastPrinted>
  <dcterms:created xsi:type="dcterms:W3CDTF">2022-07-17T07:48:36Z</dcterms:created>
  <dcterms:modified xsi:type="dcterms:W3CDTF">2026-06-11T15:01:49Z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0x0101007C15C5B009B1164492E50DD4602ABF18</vt:lpwstr>
  </property>
</Properties>
</file>