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4.xml" ContentType="application/vnd.openxmlformats-officedocument.spreadsheetml.comments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cotes-pasante\Downloads\FORTALECIMIENTO Y CAPACIDADES HUMANAS\FC documentos de referencia y procedimientos (word, pdf, flujos)\Formatos\"/>
    </mc:Choice>
  </mc:AlternateContent>
  <xr:revisionPtr revIDLastSave="0" documentId="8_{1A96F34A-BFF7-45D3-BA50-BFF3A28B45B3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Descripción1" sheetId="1" state="hidden" r:id="rId1"/>
    <sheet name="F1Concertación" sheetId="3" r:id="rId2"/>
    <sheet name="F2Seguimiento-Retroalimentación" sheetId="12" r:id="rId3"/>
    <sheet name="F3Evaluación" sheetId="14" r:id="rId4"/>
    <sheet name="Instructivo" sheetId="10" r:id="rId5"/>
    <sheet name="F4ValoraciónCompetencias" sheetId="4" state="hidden" r:id="rId6"/>
    <sheet name="F5EvaluaciónFinal-Retroalimenta" sheetId="6" state="hidden" r:id="rId7"/>
  </sheets>
  <definedNames>
    <definedName name="_xlnm.Print_Area" localSheetId="1">F1Concertación!$A$4:$J$44</definedName>
    <definedName name="_xlnm.Print_Area" localSheetId="2">'F2Seguimiento-Retroalimentación'!$A$4:$O$43</definedName>
    <definedName name="_xlnm.Print_Area" localSheetId="3">F3Evaluación!$A$4:$Q$45</definedName>
    <definedName name="_xlnm.Print_Area" localSheetId="5">F4ValoraciónCompetencias!$A$1:$L$112</definedName>
    <definedName name="_xlnm.Print_Area" localSheetId="6">'F5EvaluaciónFinal-Retroalimenta'!$A$1:$I$52</definedName>
    <definedName name="_xlnm.Print_Area" localSheetId="4">Instructivo!$B$1:$I$15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4" l="1"/>
  <c r="H64" i="4"/>
  <c r="G64" i="4"/>
  <c r="E64" i="4"/>
  <c r="H58" i="4"/>
  <c r="G58" i="4"/>
  <c r="E58" i="4"/>
  <c r="G40" i="4"/>
  <c r="H40" i="4"/>
  <c r="E40" i="4"/>
  <c r="H29" i="4"/>
  <c r="G29" i="4"/>
  <c r="E29" i="4"/>
  <c r="J59" i="4" l="1"/>
  <c r="H105" i="4"/>
  <c r="G105" i="4"/>
  <c r="E105" i="4"/>
  <c r="H98" i="4"/>
  <c r="G98" i="4"/>
  <c r="E98" i="4"/>
  <c r="H92" i="4"/>
  <c r="G92" i="4"/>
  <c r="E92" i="4"/>
  <c r="H85" i="4"/>
  <c r="G85" i="4"/>
  <c r="E85" i="4"/>
  <c r="H78" i="4"/>
  <c r="G78" i="4"/>
  <c r="E78" i="4"/>
  <c r="H71" i="4"/>
  <c r="G71" i="4"/>
  <c r="E71" i="4"/>
  <c r="H53" i="4"/>
  <c r="G53" i="4"/>
  <c r="E53" i="4"/>
  <c r="H46" i="4"/>
  <c r="G46" i="4"/>
  <c r="E46" i="4"/>
  <c r="H18" i="4"/>
  <c r="G18" i="4"/>
  <c r="E18" i="4"/>
  <c r="G16" i="14" l="1"/>
  <c r="J8" i="14" l="1"/>
  <c r="J13" i="14"/>
  <c r="F7" i="12"/>
  <c r="F12" i="12"/>
  <c r="F18" i="12"/>
  <c r="F24" i="12"/>
  <c r="F30" i="12"/>
  <c r="M9" i="6" l="1"/>
  <c r="J93" i="4"/>
  <c r="J72" i="4"/>
  <c r="J79" i="4"/>
  <c r="D43" i="14"/>
  <c r="K31" i="14"/>
  <c r="K25" i="14"/>
  <c r="K19" i="14"/>
  <c r="J31" i="14"/>
  <c r="J25" i="14"/>
  <c r="J19" i="14"/>
  <c r="K13" i="14"/>
  <c r="K8" i="14"/>
  <c r="I31" i="14"/>
  <c r="I25" i="14"/>
  <c r="I19" i="14"/>
  <c r="I13" i="14"/>
  <c r="I8" i="14"/>
  <c r="G35" i="14"/>
  <c r="G34" i="14"/>
  <c r="G33" i="14"/>
  <c r="G32" i="14"/>
  <c r="G31" i="14"/>
  <c r="G29" i="14"/>
  <c r="G28" i="14"/>
  <c r="G27" i="14"/>
  <c r="G26" i="14"/>
  <c r="G25" i="14"/>
  <c r="G23" i="14"/>
  <c r="G22" i="14"/>
  <c r="G21" i="14"/>
  <c r="G20" i="14"/>
  <c r="G19" i="14"/>
  <c r="G17" i="14"/>
  <c r="G15" i="14"/>
  <c r="G14" i="14"/>
  <c r="G13" i="14"/>
  <c r="G12" i="14"/>
  <c r="G11" i="14"/>
  <c r="G10" i="14"/>
  <c r="G9" i="14"/>
  <c r="G8" i="14"/>
  <c r="F25" i="14"/>
  <c r="F19" i="14"/>
  <c r="F31" i="14"/>
  <c r="F13" i="14"/>
  <c r="F8" i="14"/>
  <c r="E31" i="14"/>
  <c r="E25" i="14"/>
  <c r="E19" i="14"/>
  <c r="E13" i="14"/>
  <c r="D31" i="14"/>
  <c r="D25" i="14"/>
  <c r="D19" i="14"/>
  <c r="D13" i="14"/>
  <c r="D8" i="14"/>
  <c r="C31" i="14"/>
  <c r="C25" i="14"/>
  <c r="C19" i="14"/>
  <c r="C13" i="14"/>
  <c r="C8" i="14"/>
  <c r="D42" i="12"/>
  <c r="I30" i="12"/>
  <c r="I24" i="12"/>
  <c r="I18" i="12"/>
  <c r="I12" i="12"/>
  <c r="I7" i="12"/>
  <c r="G34" i="12"/>
  <c r="G33" i="12"/>
  <c r="G32" i="12"/>
  <c r="G31" i="12"/>
  <c r="G30" i="12"/>
  <c r="G28" i="12"/>
  <c r="G27" i="12"/>
  <c r="G26" i="12"/>
  <c r="G25" i="12"/>
  <c r="G24" i="12"/>
  <c r="G22" i="12"/>
  <c r="G21" i="12"/>
  <c r="G20" i="12"/>
  <c r="G19" i="12"/>
  <c r="G18" i="12"/>
  <c r="G16" i="12"/>
  <c r="G15" i="12"/>
  <c r="G14" i="12"/>
  <c r="G13" i="12"/>
  <c r="G12" i="12"/>
  <c r="G11" i="12"/>
  <c r="G10" i="12"/>
  <c r="G9" i="12"/>
  <c r="G8" i="12"/>
  <c r="G7" i="12"/>
  <c r="E30" i="12"/>
  <c r="E24" i="12"/>
  <c r="E18" i="12"/>
  <c r="E12" i="12"/>
  <c r="E7" i="12"/>
  <c r="D30" i="12"/>
  <c r="D24" i="12"/>
  <c r="D18" i="12"/>
  <c r="D12" i="12"/>
  <c r="D7" i="12"/>
  <c r="C30" i="12"/>
  <c r="C24" i="12"/>
  <c r="C18" i="12"/>
  <c r="C12" i="12"/>
  <c r="C7" i="12"/>
  <c r="J86" i="4" l="1"/>
  <c r="J19" i="4"/>
  <c r="J15" i="4"/>
  <c r="J34" i="4" l="1"/>
  <c r="J54" i="4"/>
  <c r="J65" i="4" l="1"/>
  <c r="J47" i="4" l="1"/>
  <c r="H36" i="14"/>
  <c r="M31" i="14"/>
  <c r="N31" i="14" s="1"/>
  <c r="M25" i="14"/>
  <c r="N25" i="14" s="1"/>
  <c r="M19" i="14"/>
  <c r="N19" i="14" s="1"/>
  <c r="M13" i="14"/>
  <c r="N13" i="14" s="1"/>
  <c r="M8" i="14"/>
  <c r="N8" i="14" s="1"/>
  <c r="H35" i="12"/>
  <c r="N36" i="14" l="1"/>
  <c r="D11" i="6" s="1"/>
  <c r="E11" i="6" s="1"/>
  <c r="H36" i="3"/>
  <c r="J99" i="4" l="1"/>
  <c r="B9" i="1"/>
  <c r="J41" i="4" l="1"/>
  <c r="J107" i="4" l="1"/>
  <c r="K107" i="4" s="1"/>
  <c r="D13" i="6" s="1"/>
  <c r="E13" i="6" s="1"/>
  <c r="E15" i="6" s="1"/>
  <c r="E18" i="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 karina marin quiros marin quiros</author>
    <author>Leandry Luz Vargas Alvarez</author>
    <author>Cristian Camilo Angulo Escobar</author>
  </authors>
  <commentList>
    <comment ref="C5" authorId="0" shapeId="0" xr:uid="{00000000-0006-0000-0200-000001000000}">
      <text>
        <r>
          <rPr>
            <sz val="16"/>
            <color indexed="81"/>
            <rFont val="Calibri"/>
            <family val="2"/>
            <scheme val="minor"/>
          </rPr>
          <t>Son los definidos en la planeación institucional en concordancia con lo establecido con el Plan Nacional de Desarrollo, el Plan Estratégico Sectorial, el Plan Estratégico Institucional y el Plan de Acción Anual y que deberán estar relacionados con los compromisos de cada gerente público.</t>
        </r>
      </text>
    </comment>
    <comment ref="D5" authorId="1" shapeId="0" xr:uid="{00000000-0006-0000-0200-000002000000}">
      <text>
        <r>
          <rPr>
            <sz val="16"/>
            <color indexed="81"/>
            <rFont val="Calibri"/>
            <family val="2"/>
            <scheme val="minor"/>
          </rPr>
          <t xml:space="preserve">Comprenden los resultados a ser medidos, cuantificados y verificados que adelantará el gerente público para el cumplimiento efectivo de los objetivos de la entidad. </t>
        </r>
      </text>
    </comment>
    <comment ref="E5" authorId="1" shapeId="0" xr:uid="{00000000-0006-0000-0200-000003000000}">
      <text>
        <r>
          <rPr>
            <sz val="16"/>
            <color rgb="FF000000"/>
            <rFont val="Calibri"/>
            <family val="2"/>
          </rPr>
          <t>Es la representación cuantitativa en número o porcentaje que debe ser verificable objetivamente y mediante el cual se determina el cumplimiento de los compromisos gerenciales.</t>
        </r>
      </text>
    </comment>
    <comment ref="F5" authorId="1" shapeId="0" xr:uid="{00000000-0006-0000-0200-000004000000}">
      <text>
        <r>
          <rPr>
            <sz val="16"/>
            <color indexed="81"/>
            <rFont val="Calibri"/>
            <family val="2"/>
            <scheme val="minor"/>
          </rPr>
          <t>Corresponde al lapso de ejecución del compromiso concertado en el cual deberán adelantarse las acciones necesarias para el cumplimiento del mismo.</t>
        </r>
      </text>
    </comment>
    <comment ref="G5" authorId="0" shapeId="0" xr:uid="{00000000-0006-0000-0200-000005000000}">
      <text>
        <r>
          <rPr>
            <sz val="16"/>
            <color indexed="81"/>
            <rFont val="Calibri"/>
            <family val="2"/>
            <scheme val="minor"/>
          </rPr>
          <t>Corresponden a las principales acciones definidas por el gerente público que harán posible el logro de los compromisos gerenciales generando así las evidencias que permitan el seguimiento a la gestión. Estas no deberán ser menos de 3 ni más de 5 por cada compromiso gerencial.</t>
        </r>
      </text>
    </comment>
    <comment ref="H5" authorId="0" shapeId="0" xr:uid="{00000000-0006-0000-0200-000006000000}">
      <text>
        <r>
          <rPr>
            <sz val="16"/>
            <color indexed="81"/>
            <rFont val="Calibri"/>
            <family val="2"/>
            <scheme val="minor"/>
          </rPr>
          <t xml:space="preserve">Corresponde al porcentaje de cada compromiso concertado con el superior jerárquico, en función de las metas de la entidad. </t>
        </r>
      </text>
    </comment>
    <comment ref="I6" authorId="2" shapeId="0" xr:uid="{00000000-0006-0000-0200-000007000000}">
      <text>
        <r>
          <rPr>
            <sz val="16"/>
            <color indexed="81"/>
            <rFont val="Calibri"/>
            <family val="2"/>
            <scheme val="minor"/>
          </rPr>
          <t>Se registra el porcentaje programado de cumplimiento de cada compromiso gerencial para este periodo.</t>
        </r>
      </text>
    </comment>
    <comment ref="J6" authorId="2" shapeId="0" xr:uid="{00000000-0006-0000-0200-000008000000}">
      <text>
        <r>
          <rPr>
            <sz val="16"/>
            <color indexed="81"/>
            <rFont val="Calibri"/>
            <family val="2"/>
            <scheme val="minor"/>
          </rPr>
          <t>Se registra el porcentaje programado de cumplimiento de cada compromiso gerencial durante este periodo.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 karina marin quiros marin quiros</author>
    <author>Leandry Luz Vargas Alvarez</author>
    <author>Claudia Viviana Molina Barón</author>
    <author>Cristian Camilo Angulo Escobar</author>
  </authors>
  <commentList>
    <comment ref="C4" authorId="0" shapeId="0" xr:uid="{00000000-0006-0000-0300-000001000000}">
      <text>
        <r>
          <rPr>
            <sz val="16"/>
            <color indexed="81"/>
            <rFont val="Calibri"/>
            <family val="2"/>
            <scheme val="minor"/>
          </rPr>
          <t>Son los definidos en la planeación institucional en concordancia con lo establecido con el Plan Nacional de Desarrollo, el Plan Estratégico Sectorial, el Plan Estratégico Institucional y el Plan de Acción Anual y que deberán estar relacionados con los compromisos de cada gerente público.</t>
        </r>
      </text>
    </comment>
    <comment ref="D4" authorId="1" shapeId="0" xr:uid="{00000000-0006-0000-0300-000002000000}">
      <text>
        <r>
          <rPr>
            <sz val="16"/>
            <color indexed="81"/>
            <rFont val="Calibri"/>
            <family val="2"/>
            <scheme val="minor"/>
          </rPr>
          <t xml:space="preserve">Comprenden los resultados a ser medidos, cuantificados y verificados que adelantará el gerente público para el cumplimiento efectivo de los objetivos de la entidad.  </t>
        </r>
      </text>
    </comment>
    <comment ref="E4" authorId="1" shapeId="0" xr:uid="{00000000-0006-0000-0300-000003000000}">
      <text>
        <r>
          <rPr>
            <sz val="16"/>
            <color indexed="81"/>
            <rFont val="Calibri"/>
            <family val="2"/>
            <scheme val="minor"/>
          </rPr>
          <t>Es la representación cuantitativa en número o porcentaje que debe ser verificable objetivamente y mediante el cual se determina el cumplimiento de los compromisos gerenciales.</t>
        </r>
      </text>
    </comment>
    <comment ref="F4" authorId="1" shapeId="0" xr:uid="{00000000-0006-0000-0300-000004000000}">
      <text>
        <r>
          <rPr>
            <sz val="16"/>
            <color indexed="81"/>
            <rFont val="Calibri"/>
            <family val="2"/>
            <scheme val="minor"/>
          </rPr>
          <t>Corresponde al lapso de ejecución del compromiso concertado en el cual deberán adelantarse las acciones necesarias para el cumplimiento del mismo.</t>
        </r>
      </text>
    </comment>
    <comment ref="G4" authorId="0" shapeId="0" xr:uid="{00000000-0006-0000-0300-000005000000}">
      <text>
        <r>
          <rPr>
            <sz val="16"/>
            <color indexed="81"/>
            <rFont val="Calibri"/>
            <family val="2"/>
            <scheme val="minor"/>
          </rPr>
          <t>Corresponden a las principales acciones definidas por el gerente público que harán posible el logro de los compromisos gerenciales generando así las evidencias que permitan el seguimiento a la gestión. Estas no deberán ser menos de 3 ni más de 5 por cada compromiso gerencial.</t>
        </r>
      </text>
    </comment>
    <comment ref="H4" authorId="0" shapeId="0" xr:uid="{00000000-0006-0000-0300-000006000000}">
      <text>
        <r>
          <rPr>
            <sz val="16"/>
            <color indexed="81"/>
            <rFont val="Calibri"/>
            <family val="2"/>
            <scheme val="minor"/>
          </rPr>
          <t xml:space="preserve">Corresponde al porcentaje de cada compromiso concertado con el superior jerárquico, en función de las metas de la entidad. </t>
        </r>
      </text>
    </comment>
    <comment ref="K4" authorId="2" shapeId="0" xr:uid="{00000000-0006-0000-0300-000007000000}">
      <text>
        <r>
          <rPr>
            <sz val="16"/>
            <color indexed="81"/>
            <rFont val="Tahoma"/>
            <family val="2"/>
          </rPr>
          <t xml:space="preserve">Soportes que acompañan la ejecución de los compromisos gerenciales y que pueden encontrarse de forma física y/o virtual.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5" authorId="3" shapeId="0" xr:uid="{00000000-0006-0000-0300-000008000000}">
      <text>
        <r>
          <rPr>
            <sz val="16"/>
            <color indexed="81"/>
            <rFont val="Calibri"/>
            <family val="2"/>
            <scheme val="minor"/>
          </rPr>
          <t>Se registra el porcentaje programado de cumplimiento de cada compromiso gerencial para este periodo.</t>
        </r>
      </text>
    </comment>
    <comment ref="J5" authorId="0" shapeId="0" xr:uid="{00000000-0006-0000-0300-000009000000}">
      <text>
        <r>
          <rPr>
            <sz val="16"/>
            <color indexed="81"/>
            <rFont val="Calibri"/>
            <family val="2"/>
            <scheme val="minor"/>
          </rPr>
          <t>Se verifica el avance de los compromisos e indicadores definidos en la etapa de concertación y se registra el resultado del indicador asociado al compromiso con corte al primer semestre del año.</t>
        </r>
      </text>
    </comment>
    <comment ref="K5" authorId="1" shapeId="0" xr:uid="{00000000-0006-0000-0300-00000A000000}">
      <text>
        <r>
          <rPr>
            <sz val="16"/>
            <color indexed="81"/>
            <rFont val="Calibri"/>
            <family val="2"/>
            <scheme val="minor"/>
          </rPr>
          <t>Breve descripción del producto o actividad indicada como evidencia.</t>
        </r>
      </text>
    </comment>
    <comment ref="L5" authorId="1" shapeId="0" xr:uid="{00000000-0006-0000-0300-00000B000000}">
      <text>
        <r>
          <rPr>
            <sz val="16"/>
            <color indexed="81"/>
            <rFont val="Calibri"/>
            <family val="2"/>
            <scheme val="minor"/>
          </rPr>
          <t>Ubicación de la misma ya sea en medios físicos o electrónicos.</t>
        </r>
      </text>
    </comment>
    <comment ref="M5" authorId="2" shapeId="0" xr:uid="{00000000-0006-0000-0300-00000C000000}">
      <text>
        <r>
          <rPr>
            <sz val="16"/>
            <color indexed="81"/>
            <rFont val="Tahoma"/>
            <family val="2"/>
          </rPr>
          <t>Se registran los aspectos de mejora para el cumplimiento de los compromisos concertados que se encuentren retrasados conforme a lo programado.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 karina marin quiros marin quiros</author>
    <author>Leandry Luz Vargas Alvarez</author>
    <author>Ligia del Pilar Agudelo</author>
    <author>Cristian Camilo Angulo Escobar</author>
  </authors>
  <commentList>
    <comment ref="C5" authorId="0" shapeId="0" xr:uid="{00000000-0006-0000-0400-000001000000}">
      <text>
        <r>
          <rPr>
            <sz val="16"/>
            <color rgb="FF000000"/>
            <rFont val="Calibri"/>
            <family val="2"/>
          </rPr>
          <t>Son los definidos en la planeación institucional en concordancia con lo establecido con el Plan Nacional de Desarrollo, el Plan Estratégico Sectorial, el Plan Estratégico Institucional y el Plan de Acción Anual y que deberán estar relacionados con los compromisos de cada gerente público.</t>
        </r>
      </text>
    </comment>
    <comment ref="D5" authorId="1" shapeId="0" xr:uid="{00000000-0006-0000-0400-000002000000}">
      <text>
        <r>
          <rPr>
            <sz val="16"/>
            <color rgb="FF000000"/>
            <rFont val="Calibri"/>
            <family val="2"/>
          </rPr>
          <t xml:space="preserve">Comprenden los resultados a ser medidos, cuantificados y verificados que adelantará el gerente público para el cumplimiento efectivo de los objetivos de la entidad. </t>
        </r>
      </text>
    </comment>
    <comment ref="E5" authorId="1" shapeId="0" xr:uid="{00000000-0006-0000-0400-000003000000}">
      <text>
        <r>
          <rPr>
            <sz val="16"/>
            <color rgb="FF000000"/>
            <rFont val="Calibri"/>
            <family val="2"/>
          </rPr>
          <t>Es la representación cuantitativa en número o porcentaje que debe ser verificable objetivamente y mediante el cual se determina el cumplimiento de los compromisos gerenciales.</t>
        </r>
      </text>
    </comment>
    <comment ref="F5" authorId="1" shapeId="0" xr:uid="{00000000-0006-0000-0400-000004000000}">
      <text>
        <r>
          <rPr>
            <sz val="16"/>
            <color rgb="FF000000"/>
            <rFont val="Calibri"/>
            <family val="2"/>
          </rPr>
          <t>Corresponde al lapso de ejecución del compromiso concertado en el cual deberán adelantarse las acciones necesarias para el cumplimiento del mismo.</t>
        </r>
      </text>
    </comment>
    <comment ref="G5" authorId="0" shapeId="0" xr:uid="{00000000-0006-0000-0400-000005000000}">
      <text>
        <r>
          <rPr>
            <sz val="16"/>
            <color rgb="FF000000"/>
            <rFont val="Calibri"/>
            <family val="2"/>
          </rPr>
          <t>Corresponden a las principales acciones definidas por el gerente público que harán posible el logro de los compromisos gerenciales generando así las evidencias que permitan el seguimiento a la gestión. Estas no deberán ser menos de 3 ni más de 5 por cada compromiso gerencial.</t>
        </r>
      </text>
    </comment>
    <comment ref="H5" authorId="0" shapeId="0" xr:uid="{00000000-0006-0000-0400-000006000000}">
      <text>
        <r>
          <rPr>
            <sz val="16"/>
            <color rgb="FF000000"/>
            <rFont val="Calibri"/>
            <family val="2"/>
          </rPr>
          <t xml:space="preserve">Corresponde al porcentaje de cada compromiso concertado con el superior jerárquico, en función de las metas de la entidad. </t>
        </r>
      </text>
    </comment>
    <comment ref="M5" authorId="2" shapeId="0" xr:uid="{00000000-0006-0000-0400-000007000000}">
      <text>
        <r>
          <rPr>
            <sz val="16"/>
            <color rgb="FF000000"/>
            <rFont val="Calibri"/>
            <family val="2"/>
          </rPr>
          <t>Resultado final alcanzado, que se obtiene de la sumatoria entre el cumplimiento del primer y segundo semestre de acuerdo con lo concertado.</t>
        </r>
      </text>
    </comment>
    <comment ref="N5" authorId="1" shapeId="0" xr:uid="{00000000-0006-0000-0400-000008000000}">
      <text>
        <r>
          <rPr>
            <sz val="16"/>
            <color rgb="FF000000"/>
            <rFont val="Calibri"/>
            <family val="2"/>
          </rPr>
          <t>Porcentaje de cumplimiento de los compromisos gerenciales del año de acuerdo con el peso ponderado que se asignó al compromiso institucional.</t>
        </r>
      </text>
    </comment>
    <comment ref="O5" authorId="1" shapeId="0" xr:uid="{00000000-0006-0000-0400-000009000000}">
      <text>
        <r>
          <rPr>
            <sz val="16"/>
            <color rgb="FF000000"/>
            <rFont val="Tahoma"/>
            <family val="2"/>
          </rPr>
          <t xml:space="preserve">Soportes que acompañan la ejecución de los compromisos gerenciales y que pueden encontrarse de forma física y/o virtual. </t>
        </r>
      </text>
    </comment>
    <comment ref="I6" authorId="3" shapeId="0" xr:uid="{00000000-0006-0000-0400-00000A000000}">
      <text>
        <r>
          <rPr>
            <sz val="16"/>
            <color rgb="FF000000"/>
            <rFont val="Calibri"/>
            <family val="2"/>
          </rPr>
          <t>Se registra el porcentaje programado de cumplimiento de cada compromiso gerencial para este periodo.</t>
        </r>
      </text>
    </comment>
    <comment ref="J6" authorId="0" shapeId="0" xr:uid="{00000000-0006-0000-0400-00000B000000}">
      <text>
        <r>
          <rPr>
            <sz val="16"/>
            <color rgb="FF000000"/>
            <rFont val="Calibri"/>
            <family val="2"/>
          </rPr>
          <t>Se verifica el avance de los compromisos e indicadores definidos en la etapa de concertación y se registra el resultado del indicador asociado al compromiso con corte al primer semestre del año.</t>
        </r>
      </text>
    </comment>
    <comment ref="K6" authorId="3" shapeId="0" xr:uid="{00000000-0006-0000-0400-00000C000000}">
      <text>
        <r>
          <rPr>
            <sz val="16"/>
            <color rgb="FF000000"/>
            <rFont val="Calibri"/>
            <family val="2"/>
          </rPr>
          <t>Se registra el porcentaje programado de cumplimiento de cada compromiso gerencial durante este periodo.</t>
        </r>
      </text>
    </comment>
    <comment ref="L6" authorId="0" shapeId="0" xr:uid="{00000000-0006-0000-0400-00000D000000}">
      <text>
        <r>
          <rPr>
            <sz val="16"/>
            <color rgb="FF000000"/>
            <rFont val="Calibri"/>
            <family val="2"/>
          </rPr>
          <t>Se verifica el avance de Se verifica el avance de los compromisos e indicadores definidos en la etapa de concertación y se registra el resultado del indicador asociado al compromiso con corte al segundo semestre del año (no acumulado). Este deberá expresarse en términos porcentuales reflejando lo ejecutado frente a lo programado durante este periodo.</t>
        </r>
      </text>
    </comment>
    <comment ref="O6" authorId="1" shapeId="0" xr:uid="{00000000-0006-0000-0400-00000E000000}">
      <text>
        <r>
          <rPr>
            <sz val="16"/>
            <color rgb="FF000000"/>
            <rFont val="Calibri"/>
            <family val="2"/>
          </rPr>
          <t>Breve descripción del producto o actividad indicada como evidencia.</t>
        </r>
      </text>
    </comment>
    <comment ref="P6" authorId="1" shapeId="0" xr:uid="{00000000-0006-0000-0400-00000F000000}">
      <text>
        <r>
          <rPr>
            <sz val="16"/>
            <color rgb="FF000000"/>
            <rFont val="Calibri"/>
            <family val="2"/>
          </rPr>
          <t>Ubicación de la misma ya sea en medios físicos o electrónicos.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Ligia del Pilar Agudelo</author>
  </authors>
  <commentList>
    <comment ref="J107" authorId="0" shapeId="0" xr:uid="{00000000-0006-0000-0500-000001000000}">
      <text>
        <r>
          <rPr>
            <sz val="16"/>
            <color indexed="81"/>
            <rFont val="Calibri"/>
            <family val="2"/>
            <scheme val="minor"/>
          </rPr>
          <t xml:space="preserve">Sumatoria simple de la evaluación, dividido por el numero de competencias evaluadas
</t>
        </r>
      </text>
    </comment>
    <comment ref="K107" authorId="0" shapeId="0" xr:uid="{00000000-0006-0000-0500-000002000000}">
      <text>
        <r>
          <rPr>
            <sz val="16"/>
            <color indexed="81"/>
            <rFont val="Calibri"/>
            <family val="2"/>
            <scheme val="minor"/>
          </rPr>
          <t>Resultado porcentual de las competencias que pesan el 20% de la evaluación individual</t>
        </r>
      </text>
    </comment>
  </commentList>
</comments>
</file>

<file path=xl/sharedStrings.xml><?xml version="1.0" encoding="utf-8"?>
<sst xmlns="http://schemas.openxmlformats.org/spreadsheetml/2006/main" count="290" uniqueCount="223">
  <si>
    <t>Productividad</t>
  </si>
  <si>
    <t>Objetivos institucionales / compromisos gerenciales</t>
  </si>
  <si>
    <t>Valoración de las competencias comunes y directivas</t>
  </si>
  <si>
    <t>Construcción de integridad</t>
  </si>
  <si>
    <t>Gestión cultural</t>
  </si>
  <si>
    <t>Desarrollo de personas y equipos</t>
  </si>
  <si>
    <t>Total</t>
  </si>
  <si>
    <t>Instructivo de Diligenciamiento</t>
  </si>
  <si>
    <t xml:space="preserve"> Objetivos institucionales</t>
  </si>
  <si>
    <t>Son los definidos en la planeación institucional en concordancia con lo establecido con el Plan Nacional de Desarrollo, el Plan Estratégico Sectorial, el Plan Estratégico Institucional y el Plan de Acción Anual y que deberán estar relacionados con los compromisos de cada gerente público.</t>
  </si>
  <si>
    <t>Compromisos Gerenciales</t>
  </si>
  <si>
    <t xml:space="preserve">Comprenden los resultados a ser medidos, cuantificados y verificados que adelantará el gerente público para el cumplimiento efectivo de los objetivos de la entidad. </t>
  </si>
  <si>
    <t>Indicador</t>
  </si>
  <si>
    <t>Es la representación cuantitativa en número o porcentaje que debe ser verificable objetivamente y mediante el cual se determina el cumplimiento de los compromisos gerenciales.</t>
  </si>
  <si>
    <t>Fecha inicio – fin</t>
  </si>
  <si>
    <t>Corresponde al lapso de ejecución del compromiso concertado en el cual deberán adelantarse las acciones necesarias para el cumplimiento del mismo.</t>
  </si>
  <si>
    <t>Actividades</t>
  </si>
  <si>
    <t>Corresponden a las principales acciones definidas por el gerente público que harán posible el logro de los compromisos gerenciales generando así las evidencias que permitan el seguimiento a la gestión. Estas no deberán ser menos de 3 ni más de 5 por cada compromiso gerencial.</t>
  </si>
  <si>
    <r>
      <t>Peso</t>
    </r>
    <r>
      <rPr>
        <sz val="14"/>
        <color rgb="FF000000"/>
        <rFont val="Arial"/>
        <family val="2"/>
      </rPr>
      <t xml:space="preserve"> </t>
    </r>
    <r>
      <rPr>
        <b/>
        <sz val="14"/>
        <color rgb="FF000000"/>
        <rFont val="Arial"/>
        <family val="2"/>
      </rPr>
      <t>ponderado</t>
    </r>
  </si>
  <si>
    <t xml:space="preserve">Corresponde al porcentaje de cada compromiso concertado con el superior jerárquico, en función de las metas de la entidad. </t>
  </si>
  <si>
    <t>Porcentaje de cumplimiento programado al primer semestre</t>
  </si>
  <si>
    <t>Se registra el porcentaje programado de cumplimiento de cada compromiso gerencial para este periodo.</t>
  </si>
  <si>
    <t>Porcentaje de cumplimiento de indicador primer semestre</t>
  </si>
  <si>
    <t>Se verifica el avance de los compromisos e indicadores definidos en la etapa de concertación y se registra el resultado del indicador asociado al compromiso con corte al primer semestre del año.</t>
  </si>
  <si>
    <t>Observaciones del avance y Oportunidades de mejora</t>
  </si>
  <si>
    <t>Se registran los aspectos de mejora para el cumplimiento de los compromisos concertados que se encuentren retrasados conforme a lo programado.</t>
  </si>
  <si>
    <t>Porcentaje de cumplimiento programado al segundo semestre:</t>
  </si>
  <si>
    <t>Se registra el porcentaje programado de cumplimiento de cada compromiso gerencial durante este periodo.</t>
  </si>
  <si>
    <t>Porcentaje de cumplimiento de indicador segundo semestre</t>
  </si>
  <si>
    <t>Se verifica el avance de los compromisos e indicadores definidos en la etapa de concertación y se registra el resultado del indicador asociado al compromiso con corte al segundo semestre del año (no acumulado). Este deberá expresarse en términos porcentuales reflejando lo ejecutado frente a lo programado durante este periodo.</t>
  </si>
  <si>
    <t>Porcentaje de cumplimiento del año</t>
  </si>
  <si>
    <t>Se refiere al resultado final alcanzado, que se obtiene de la sumatoria entre el cumplimiento del primer y segundo semestre de acuerdo con lo concertado.</t>
  </si>
  <si>
    <t>Resultado</t>
  </si>
  <si>
    <t>Porcentaje de cumplimiento de los compromisos gerenciales del año de acuerdo con el peso ponderado que se asignó al compromiso institucional.</t>
  </si>
  <si>
    <t>Evidencias</t>
  </si>
  <si>
    <t>Comprende los soportes que acompañan la ejecución de los compromisos gerenciales y que pueden encontrarse de forma física y/o virtual. Para ello se deberá consignar una breve descripción del producto o actividad indicada como evidencia, así como la ubicación de la misma ya sea en medios físicos o electrónicos.</t>
  </si>
  <si>
    <t>Competencias y conductas asociadas</t>
  </si>
  <si>
    <t>Son las establecidas en el Decreto 815 de 2018 compilado en el Decreto 1083 de 2015.</t>
  </si>
  <si>
    <t xml:space="preserve">Autovaloración </t>
  </si>
  <si>
    <t>Se registra la información de la autoevaluación realizada por cada gerente público previo a la concertación de los acuerdos de gestión y es un insumo fundamental en todo el proceso.</t>
  </si>
  <si>
    <t>Evaluación actual</t>
  </si>
  <si>
    <t xml:space="preserve">Este resultado se obtiene de la valoración de cada una de las conductas asociadas a todas las competencias en una escala de 1 a 5, obteniendo por cada competencia un promedio simple. Este valor debe multiplicarse por el porcentaje previamente asignado a cada evaluador (Superior jerárquico, 60%; pares, 20%; y colaboradores, 20%) </t>
  </si>
  <si>
    <t>Evaluación final</t>
  </si>
  <si>
    <t>Es el resultado final de la valoración realizada por su superior jerárquico, los pares y el equipo de trabajo, con el fin de identificar la oferta de capacitación para el cierre de brechas de competencias.</t>
  </si>
  <si>
    <t>Comentarios para la retroalimentación</t>
  </si>
  <si>
    <t>El superior jerárquico visualiza la totalidad de la valoración integral de competencias e identifica y registra las fortalezas y oportunidades de desarrollo del gerente público que acompañan su gestión.</t>
  </si>
  <si>
    <t>No.</t>
  </si>
  <si>
    <t>Objetivos institucionales</t>
  </si>
  <si>
    <t>Compromisos gerenciales</t>
  </si>
  <si>
    <t xml:space="preserve"> Indicador</t>
  </si>
  <si>
    <t xml:space="preserve">Fecha inicio-fin dd/mm/aa </t>
  </si>
  <si>
    <t>Peso ponderado</t>
  </si>
  <si>
    <t xml:space="preserve">Avance </t>
  </si>
  <si>
    <t>% cumplimiento programado a 1er semestre</t>
  </si>
  <si>
    <t>% cumplimiento programado a 2° semestre</t>
  </si>
  <si>
    <t>Pilar 1. Productividad Social</t>
  </si>
  <si>
    <t>Cumplimiento 100% del Plan de Acción 
(Del Área que Lídera)</t>
  </si>
  <si>
    <t xml:space="preserve">Proyecto de Innovación Pública </t>
  </si>
  <si>
    <t>Pilar 2. Construcción de integridad</t>
  </si>
  <si>
    <t>Pilar 3. Gestión Cultural</t>
  </si>
  <si>
    <t>Pilar 4. Desarrollo de personas y equipos</t>
  </si>
  <si>
    <t xml:space="preserve">Total </t>
  </si>
  <si>
    <t xml:space="preserve">Firma del Superior Jerárquico </t>
  </si>
  <si>
    <t xml:space="preserve">FECHA </t>
  </si>
  <si>
    <t>VIGENCIA</t>
  </si>
  <si>
    <t xml:space="preserve">Firma del Gerente Público </t>
  </si>
  <si>
    <t>Formato 2. Seguimiento y Retroalimentación de Compromisos Gerenciales</t>
  </si>
  <si>
    <t xml:space="preserve">Retroalimentación </t>
  </si>
  <si>
    <t>% cumplimiento de Indicador 1er Semestre</t>
  </si>
  <si>
    <t xml:space="preserve">Descripción </t>
  </si>
  <si>
    <t xml:space="preserve">Ubicación </t>
  </si>
  <si>
    <t>Observaciones del avance y oportunidad de mejora</t>
  </si>
  <si>
    <t xml:space="preserve">% Cumplimiento año </t>
  </si>
  <si>
    <t xml:space="preserve">Resultado </t>
  </si>
  <si>
    <t>% cumplimiento programado a 2do semestre</t>
  </si>
  <si>
    <t>% Cumplimiento de indicador 2do Semestre</t>
  </si>
  <si>
    <t>Firma del Gerente Público</t>
  </si>
  <si>
    <t>Formato 4. Valoración de Competencias</t>
  </si>
  <si>
    <t>Criterios de valoracion</t>
  </si>
  <si>
    <t>Es consistente en su comportamiento, da ejemplo e influye en otros, es un referente en su organización y trasciende su entorno de gestión.</t>
  </si>
  <si>
    <t>Es consistente en su comportamiento y se destaca entre sus pares y en los entornos donde se desenvuelve. Puede afianzar.</t>
  </si>
  <si>
    <t>Su comportamiento se evidencia de manera regular en los entornos en los que se desenvuelve. Puede mejorar.</t>
  </si>
  <si>
    <t xml:space="preserve">No es consistente en su comportamiento, requiere de acompañamiento. Puede mejorar.   </t>
  </si>
  <si>
    <t xml:space="preserve">Su comportamiento no se manifiesta, requiere de retroalimentación directa y acompañamiento. Puede mejorar.
</t>
  </si>
  <si>
    <r>
      <t xml:space="preserve">Nota: </t>
    </r>
    <r>
      <rPr>
        <sz val="15"/>
        <color theme="1"/>
        <rFont val="Arial"/>
        <family val="2"/>
      </rPr>
      <t>El número de pares y colaboradores, será potestativo de la entidad, se recomienda como mínimo dos de cada uno.</t>
    </r>
  </si>
  <si>
    <t>Competencias comunes / directivas</t>
  </si>
  <si>
    <t>Definición de la competencia</t>
  </si>
  <si>
    <t>Conductas asociadas</t>
  </si>
  <si>
    <t>Valoracion de los servidores publicos  [1-5]</t>
  </si>
  <si>
    <t>Valoracion actual</t>
  </si>
  <si>
    <t xml:space="preserve">Comentarios para la retroalimentación </t>
  </si>
  <si>
    <t xml:space="preserve">Superior
</t>
  </si>
  <si>
    <t xml:space="preserve">
Pares
</t>
  </si>
  <si>
    <t xml:space="preserve">Colaboradores </t>
  </si>
  <si>
    <t xml:space="preserve">Aprendizaje continuo </t>
  </si>
  <si>
    <t>Identificar, incorporar y aplicar nuevos conocimientos sobre regulaciones vigentes, tecnologías disponibles, métodos y programas de trabajo, para mantener actualizada la efectividad de sus prácticas laborales y su visión del contexto.</t>
  </si>
  <si>
    <t>Mantiene sus competencias actualizadas en función de los cambios que exige la administración pública en la prestación de un óptimo servicio.</t>
  </si>
  <si>
    <t>Gestiona sus propias fuentes de información confiable y/o participa de espacios informativos y de capacitación.</t>
  </si>
  <si>
    <t>Comparte sus saberes y habilidades con sus compañeros de trabajo, y aprende de sus colegas habilidades diferenciales, que le permiten nivelar sus conocimientos en flujos informales de inter-aprendizaje.</t>
  </si>
  <si>
    <t>Total Puntaje Evaluador</t>
  </si>
  <si>
    <t>Orientación a resultados</t>
  </si>
  <si>
    <t>Realizar las funciones y cumplir los compromisos organizacionales con eficacia, calidad y oportunidad.</t>
  </si>
  <si>
    <t>Asume la responsabilidad por sus resultados.</t>
  </si>
  <si>
    <t>Trabaja con base en objetivos claramente establecidos y realistas.</t>
  </si>
  <si>
    <t>Diseña y utiliza indicadores para medir y comprobar los resultados obtenidos.</t>
  </si>
  <si>
    <t>Adopta medidas para minimizar riesgos.</t>
  </si>
  <si>
    <t>Plantea estrategias para alcanzar o superar los resultados esperados.</t>
  </si>
  <si>
    <t>Se fija metas y obtiene los resultados institucionales esperados.</t>
  </si>
  <si>
    <t>Cumple con oportunidad las funciones de acuerdo con los estándares, objetivos y tiempos establecidos por la entidad.</t>
  </si>
  <si>
    <t>Gestiona recursos para mejorar la productividad y toma medidas necesarias para minimizar los riesgos.</t>
  </si>
  <si>
    <t>Aporta elementos para la consecución de resultados enmarcando sus productos y / o servicios dentro de las normas que rigen a la entidad.</t>
  </si>
  <si>
    <t>Evalúa de forma regular el grado de consecución de los objetivos.</t>
  </si>
  <si>
    <t>Orientación al usuario y al ciudadano</t>
  </si>
  <si>
    <t>Dirigir las decisiones y acciones a la satisfacción de las necesidades e intereses de los usuarios (internos y externos) y de los ciudadanos, de conformidad con las responsabilidades públicas asignadas a la entidad.</t>
  </si>
  <si>
    <t>Valora y atiende las necesidades y peticiones de los usuarios y de los ciudadanos de forma oportuna.</t>
  </si>
  <si>
    <t>Reconoce la interdependencia entre su trabajo y el de otros.</t>
  </si>
  <si>
    <t>Establece mecanismos para conocer las necesidades e inquietudes de los usuarios y ciudadanos.</t>
  </si>
  <si>
    <t>Incorpora las necesidades de usuarios y ciudadanos en los proyectos institucionales, teniendo en cuenta la visión de servicio a corto, mediano y largo plazo.</t>
  </si>
  <si>
    <t>Aplica los conceptos de no estigmatización y no discriminación y genera espacios y lenguaje incluyente.</t>
  </si>
  <si>
    <t>Escucha activamente e informa con veracidad al usuario o ciudadano.</t>
  </si>
  <si>
    <t>Compromiso con la organización</t>
  </si>
  <si>
    <t>Alinear el propio comportamiento a las necesidades, prioridades y metas organizacionales.</t>
  </si>
  <si>
    <t>Promueve el cumplimiento de las metas de la organización y respeta sus normas.</t>
  </si>
  <si>
    <t>Antepone las necesidades de la organización a sus propias necesidades.</t>
  </si>
  <si>
    <t>Apoya a la organización en situaciones difíciles.</t>
  </si>
  <si>
    <t>Demuestra sentido de pertenencia en todas sus actuaciones.</t>
  </si>
  <si>
    <t>Toma la iniciativa de colaborar con sus compañeros y con otras áreas cuando se requiere, sin descuidar sus tareas.</t>
  </si>
  <si>
    <t>Trabajo en equipo</t>
  </si>
  <si>
    <t>Trabajar con otros de forma integrada y armónica para la consecución de metas institucionales comunes.</t>
  </si>
  <si>
    <t>Cumple los compromisos que adquiere con el equipo.</t>
  </si>
  <si>
    <t>Respeta la diversidad de criterios y opiniones de los miembros del equipo.</t>
  </si>
  <si>
    <t>Asume su responsabilidad como miembro de un equipo de trabajo y se enfoca en contribuir con el compromiso y la motivación de sus miembros.</t>
  </si>
  <si>
    <t>Planifica las propias acciones teniendo en cuenta su repercusión en la consecución de los objetivos grupales.</t>
  </si>
  <si>
    <t>Establece una comunicación directa con los miembros del equipo que permite compartir información e ideas en condiciones de respeto y cordialidad.</t>
  </si>
  <si>
    <t>Integra a los nuevos miembros y facilita su proceso de reconocimiento y apropiación de las actividades a cargo del equipo.</t>
  </si>
  <si>
    <t>Adaptación al cambio</t>
  </si>
  <si>
    <t>Enfrentar con flexibilidad las situaciones nuevas asumiendo un manejo positivo y constructivo de los cambios.</t>
  </si>
  <si>
    <t>Acepta y se adapta fácilmente a las nuevas situaciones.</t>
  </si>
  <si>
    <t>Responde al cambio con flexibilidad.</t>
  </si>
  <si>
    <t>Apoya a la entidad en nuevas decisiones y coopera activamente en la implementación de nuevos objetivos. formas de trabajo y procedimientos.</t>
  </si>
  <si>
    <t>Promueve al grupo para que se adapten a las nuevas condiciones.</t>
  </si>
  <si>
    <t xml:space="preserve">Resolución de conflictos </t>
  </si>
  <si>
    <t>Capacidad para identificar situaciones que generen conflicto, prevenirlas o afrontarlas ofreciendo alternativas de solución y evitando las consecuencias negativas.</t>
  </si>
  <si>
    <t xml:space="preserve">Establece estrategias que permitan prevenir los conflictos o detectarlos a tiempo. </t>
  </si>
  <si>
    <t>Evalúa las causas del conflicto de manera objetiva para tomar decisiones.</t>
  </si>
  <si>
    <t>Aporta opiniones, ideas o sugerencias para solucionar los conflictos en el equipo.</t>
  </si>
  <si>
    <t xml:space="preserve">Asume como propia la solución acordada por el equipo. </t>
  </si>
  <si>
    <t xml:space="preserve">Aplica soluciones de conflictos anteriores para situaciones similares. </t>
  </si>
  <si>
    <t>Visión estratégica</t>
  </si>
  <si>
    <t>Anticipar oportunidades y riesgos en el mediano y largo plazo para el área a cargo, la organización y su entorno, de modo tal que la estrategia directiva identifique la alternativa más adecuada frente a cada situación presente o eventual, comunicando al equipo la lógica de las decisiones directivas que contribuyan al beneficio de la entidad y del país.</t>
  </si>
  <si>
    <t xml:space="preserve">Articula objetivos, recursos y metas de forma tal que los resultados generen valor. </t>
  </si>
  <si>
    <t>Adopta alternativas si el contexto presenta obstrucciones a la ejecución de la planeación anual, involucrando al equipo, aliados y superiores para el logro de los objetivos.</t>
  </si>
  <si>
    <t>Vincula a los actores con incidencia potencial en los resultados del área a su cargo, para articular acciones o anticipar negociaciones necesarias.</t>
  </si>
  <si>
    <t>Monitorea periódicamente los resultados alcanzados e introduce cambios en la planeación para alcanzarlos.</t>
  </si>
  <si>
    <t>Presenta nuevas estrategias ante aliados y superiores para contribuir al logro de los objetivos institucionales.</t>
  </si>
  <si>
    <t>Comunica de manera asertiva, clara y contundente el objetivo o la meta, logrando la motivación y compromiso de los equipos de trabajo.</t>
  </si>
  <si>
    <t>Planeación</t>
  </si>
  <si>
    <t>Determinar eficazmente las metas y prioridades institucionales, identificando las acciones, los responsables, los plazos y los recursos requeridos para alcanzarlas.</t>
  </si>
  <si>
    <t>Prevé situaciones y escenarios futuros.</t>
  </si>
  <si>
    <t>Establece los planes de acción necesarios para el desarrollo de los objetivos estratégicos, teniendo en cuenta actividades, responsables, plazos y recursos requeridos; promoviendo altos estándares de desempeño.</t>
  </si>
  <si>
    <t>Hace seguimiento a la planeación institucional, con base en los indicadores y metas planeadas, verificando que se realicen los ajustes y retroalimentando el proceso.</t>
  </si>
  <si>
    <t>Orienta la planeación institucional con una visión estratégica, que tiene en cuenta las necesidades y expectativas de los usuarios y ciudadanos.</t>
  </si>
  <si>
    <t>Optimiza el uso de los recursos.</t>
  </si>
  <si>
    <t xml:space="preserve">Concreta oportunidades que generan valor a corto, mediano y largo plazo. </t>
  </si>
  <si>
    <t>Toma de decisiones</t>
  </si>
  <si>
    <t>Elegir entre dos o más alternativas para solucionar un problema o atender una situación, comprometiéndose con acciones concretas y consecuentes con la decisión.</t>
  </si>
  <si>
    <t>Elige con oportunidad, entre las alternativas disponibles, los proyectos a realizar, estableciendo responsabilidades precisas con base en las prioridades de la entidad.</t>
  </si>
  <si>
    <t>Toma en cuenta la opinión técnica de los miembros de su equipo al analizar las alternativas existentes para tomar una decisión y desarrollarla.</t>
  </si>
  <si>
    <t>Decide en situaciones de alta complejidad e incertidumbre teniendo en consideración la consecución de logros y objetivos de la entidad.</t>
  </si>
  <si>
    <t>Efectúa los cambios que considera necesarios para solucionar los problemas detectados o atender situaciones particulares y se hace responsable de la decisión tomada.</t>
  </si>
  <si>
    <t xml:space="preserve">Detecta amenazas y oportunidades frente a posibles decisiones y elige de forma pertinente. </t>
  </si>
  <si>
    <t>Asume los riesgos de las decisiones tomadas.</t>
  </si>
  <si>
    <t>Gestión del desarrollo de las personas</t>
  </si>
  <si>
    <t>Forjar un clima laboral en el que los intereses de los equipos y de las personas se armonicen con los objetivos y resultados de la organización, generando oportunidades de aprendizaje y desarrollo, además de incentivos para reforzar el alto rendimiento.</t>
  </si>
  <si>
    <t>Identifica las competencias de los miembros del equipo, las evalúa y las impulsa activamente para su desarrollo y aplicación a las tareas asignadas.</t>
  </si>
  <si>
    <t>Promueve la formación de equipos con interáreas positivas y genera espacios de aprendizaje colaborativo, poniendo en común experiencias, hallazgos y problemas.</t>
  </si>
  <si>
    <t>Organiza los entornos de trabajo para fomentar la polivalencia profesional de los miembros del equipo, facilitando la rotación de puestos y de tareas.</t>
  </si>
  <si>
    <t>Asume una función orientadora para promover y afianzar las mejores prácticas y desempeños.</t>
  </si>
  <si>
    <t>Empodera a los miembros del equipo dándoles autonomía y poder de decisión, preservando la equidad interna y generando compromiso en su equipo de trabajo.</t>
  </si>
  <si>
    <t>Se capacita permanentemente y actualiza sus competencias y estrategias directivas.</t>
  </si>
  <si>
    <t>Pensamiento sistémico</t>
  </si>
  <si>
    <t>Comprender y afrontar la realidad y sus conexiones para abordar el funcionamiento integral y articulado de la organización e incidir en los resultados esperados.</t>
  </si>
  <si>
    <t>Integra varias áreas de conocimiento para interpretar las interacciones del entorno.</t>
  </si>
  <si>
    <t>Comprende y gestiona las interrelaciones entre las causas y los efectos dentro de los diferentes procesos en los que participa.</t>
  </si>
  <si>
    <t>Identifica la dinámica de los sistemas en los que se ve inmerso y sus conexiones para afrontar los retos del entorno.</t>
  </si>
  <si>
    <t>Participa activamente en el equipo considerando su complejidad e interárea para impactar en los resultados esperados.</t>
  </si>
  <si>
    <t>Influye positivamente al equipo desde una perspectiva sistémica, generando una dinámica propia que integre diversos enfoques para interpretar el entorno.</t>
  </si>
  <si>
    <t>Liderazgo efectivo</t>
  </si>
  <si>
    <t xml:space="preserve">Gerenciar equipos, optimizando la aplicación del talento disponible y creando un entorno positivo y de compromiso para el logro de los resultados. </t>
  </si>
  <si>
    <t>Traduce la visión y logra que cada miembro del equipo se comprometa y aporte, en un entorno participativo y de toma de decisiones.</t>
  </si>
  <si>
    <t>Forma equipos y les delega responsabilidades y tareas en función de las competencias, el potencial y los intereses de los miembros del equipo.</t>
  </si>
  <si>
    <t>Crea compromiso y moviliza a los miembros de su equipo a gestionar, aceptar retos, desafíos y directrices, superando intereses personales para alcanzar las metas.</t>
  </si>
  <si>
    <t>Brinda apoyo y motiva a su equipo en momentos de adversidad, a la vez que comparte las mejores prácticas y desempeños y celebra el éxito con su gente, incidiendo positivamente en la calidad de vida laboral.</t>
  </si>
  <si>
    <t>Propicia, favorece y acompaña las condiciones para generar y mantener un clima laboral positivo en un entorno de inclusión.</t>
  </si>
  <si>
    <t>Fomenta la comunicación clara y concreta en un entorno de respeto.</t>
  </si>
  <si>
    <t xml:space="preserve">Valoracion  final </t>
  </si>
  <si>
    <t>Formato 5. Consolidado de Evaluación del Acuerdo de Gestión y Retroalimentación</t>
  </si>
  <si>
    <t xml:space="preserve">Evaluación Final </t>
  </si>
  <si>
    <t xml:space="preserve">Nombre del Gerente Público: </t>
  </si>
  <si>
    <t>Área en la que se desempeña:</t>
  </si>
  <si>
    <t>Fecha:</t>
  </si>
  <si>
    <t>Evaluación compromisos gerenciales - Pilares (Formato 3)</t>
  </si>
  <si>
    <t>PONDERADO</t>
  </si>
  <si>
    <t>Valoración de competencias - Ejes (Formato 4)</t>
  </si>
  <si>
    <t xml:space="preserve">PONDERADO </t>
  </si>
  <si>
    <t xml:space="preserve">NOTA FINAL </t>
  </si>
  <si>
    <t>CUMPLIMIENTO FINAL</t>
  </si>
  <si>
    <t xml:space="preserve">Comentarios de retroalimentación </t>
  </si>
  <si>
    <t xml:space="preserve">Compromisos Gerenciales - Pilares </t>
  </si>
  <si>
    <t>Competencias - Ejes</t>
  </si>
  <si>
    <t>VIGENCIA:</t>
  </si>
  <si>
    <t>Proceso Fortalecimiento y capacidades humanas</t>
  </si>
  <si>
    <t>CÓDIGO</t>
  </si>
  <si>
    <t>VERSIÓN</t>
  </si>
  <si>
    <t>FECHA</t>
  </si>
  <si>
    <t>dd/mm/aa</t>
  </si>
  <si>
    <t>Evaluación de Compromisos Gerenciales</t>
  </si>
  <si>
    <t>FC-FM-061</t>
  </si>
  <si>
    <t>Proceso: Fortalecimiento y capacidades humanas</t>
  </si>
  <si>
    <t>CONCERTACIÓN, SEGUIMIENTO, RETROALIMENTACIÓN Y EVALUACIÓN DE COMPROMISOS GERENCIALES</t>
  </si>
  <si>
    <t>FC-FM-062</t>
  </si>
  <si>
    <t>Código:</t>
  </si>
  <si>
    <t>Versión: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</si>
</sst>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;[Red]0.0"/>
    <numFmt numFmtId="165" formatCode="0.0"/>
  </numFmts>
  <fonts count="6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rgb="FF002060"/>
      <name val="Times New Roman"/>
      <family val="1"/>
    </font>
    <font>
      <b/>
      <sz val="14"/>
      <color theme="0"/>
      <name val="Times New Roman"/>
      <family val="1"/>
    </font>
    <font>
      <b/>
      <sz val="16"/>
      <color theme="1"/>
      <name val="Calibri"/>
      <family val="2"/>
      <scheme val="minor"/>
    </font>
    <font>
      <b/>
      <sz val="22"/>
      <color theme="8" tint="-0.499984740745262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14"/>
      <color theme="8" tint="-0.499984740745262"/>
      <name val="Calibri"/>
      <family val="2"/>
      <scheme val="minor"/>
    </font>
    <font>
      <b/>
      <sz val="20"/>
      <color theme="8" tint="-0.499984740745262"/>
      <name val="Calibri"/>
      <family val="2"/>
      <scheme val="minor"/>
    </font>
    <font>
      <sz val="16"/>
      <color indexed="8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Helvetica Neue"/>
      <family val="2"/>
    </font>
    <font>
      <sz val="9"/>
      <color indexed="81"/>
      <name val="Tahoma"/>
      <family val="2"/>
    </font>
    <font>
      <b/>
      <sz val="20"/>
      <color theme="1"/>
      <name val="Helvetica Neue"/>
      <family val="2"/>
    </font>
    <font>
      <b/>
      <sz val="18"/>
      <color theme="1"/>
      <name val="Helvetica Neue"/>
      <family val="2"/>
    </font>
    <font>
      <b/>
      <sz val="20"/>
      <color theme="8" tint="-0.499984740745262"/>
      <name val="Helvetica Neue"/>
      <family val="2"/>
    </font>
    <font>
      <b/>
      <sz val="20"/>
      <color theme="0"/>
      <name val="Helvetica Neue"/>
      <family val="2"/>
    </font>
    <font>
      <sz val="14"/>
      <color theme="8" tint="-0.499984740745262"/>
      <name val="Helvetica Neue"/>
      <family val="2"/>
    </font>
    <font>
      <sz val="16"/>
      <color indexed="81"/>
      <name val="Tahoma"/>
      <family val="2"/>
    </font>
    <font>
      <sz val="14"/>
      <color theme="8" tint="-0.499984740745262"/>
      <name val="Arial"/>
      <family val="2"/>
    </font>
    <font>
      <b/>
      <sz val="14"/>
      <color theme="0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b/>
      <sz val="14"/>
      <color theme="8" tint="-0.499984740745262"/>
      <name val="Arial"/>
      <family val="2"/>
    </font>
    <font>
      <b/>
      <sz val="18"/>
      <color theme="1"/>
      <name val="Arial"/>
      <family val="2"/>
    </font>
    <font>
      <sz val="14"/>
      <color rgb="FF000000"/>
      <name val="Arial"/>
      <family val="2"/>
    </font>
    <font>
      <b/>
      <sz val="14"/>
      <color rgb="FF000000"/>
      <name val="Arial"/>
      <family val="2"/>
    </font>
    <font>
      <sz val="18"/>
      <color theme="1"/>
      <name val="Arial"/>
      <family val="2"/>
    </font>
    <font>
      <b/>
      <sz val="20"/>
      <color theme="1"/>
      <name val="Arial"/>
      <family val="2"/>
    </font>
    <font>
      <sz val="20"/>
      <color theme="1"/>
      <name val="Arial"/>
      <family val="2"/>
    </font>
    <font>
      <b/>
      <sz val="26"/>
      <color theme="1"/>
      <name val="Arial"/>
      <family val="2"/>
    </font>
    <font>
      <b/>
      <sz val="22"/>
      <color theme="1"/>
      <name val="Arial"/>
      <family val="2"/>
    </font>
    <font>
      <b/>
      <sz val="22"/>
      <color theme="0"/>
      <name val="Arial"/>
      <family val="2"/>
    </font>
    <font>
      <sz val="22"/>
      <color theme="1"/>
      <name val="Arial"/>
      <family val="2"/>
    </font>
    <font>
      <b/>
      <sz val="16"/>
      <color theme="1"/>
      <name val="Arial"/>
      <family val="2"/>
    </font>
    <font>
      <b/>
      <sz val="16"/>
      <color theme="0"/>
      <name val="Arial"/>
      <family val="2"/>
    </font>
    <font>
      <sz val="16"/>
      <color theme="1"/>
      <name val="Arial"/>
      <family val="2"/>
    </font>
    <font>
      <b/>
      <sz val="12"/>
      <color theme="1"/>
      <name val="Helvetica Neue"/>
      <family val="2"/>
    </font>
    <font>
      <sz val="12"/>
      <color theme="1"/>
      <name val="Helvetica Neue"/>
      <family val="2"/>
    </font>
    <font>
      <sz val="18"/>
      <color theme="1"/>
      <name val="Helvetica Neue"/>
      <family val="2"/>
    </font>
    <font>
      <b/>
      <sz val="22"/>
      <color theme="0"/>
      <name val="Calibri"/>
      <family val="2"/>
      <scheme val="minor"/>
    </font>
    <font>
      <b/>
      <sz val="22"/>
      <color theme="1"/>
      <name val="Helvetica Neue"/>
      <family val="2"/>
    </font>
    <font>
      <b/>
      <sz val="22"/>
      <color theme="0"/>
      <name val="Helvetica Neue"/>
      <family val="2"/>
    </font>
    <font>
      <sz val="22"/>
      <color theme="1"/>
      <name val="Helvetica Neue"/>
      <family val="2"/>
    </font>
    <font>
      <b/>
      <sz val="22"/>
      <color theme="8" tint="-0.499984740745262"/>
      <name val="Helvetica Neue"/>
      <family val="2"/>
    </font>
    <font>
      <sz val="20"/>
      <color theme="1"/>
      <name val="Helvetica Neue"/>
      <family val="2"/>
    </font>
    <font>
      <sz val="20"/>
      <name val="Helvetica Neue"/>
      <family val="2"/>
    </font>
    <font>
      <sz val="20"/>
      <color theme="1"/>
      <name val="Calibri"/>
      <family val="2"/>
      <scheme val="minor"/>
    </font>
    <font>
      <sz val="15"/>
      <color theme="1"/>
      <name val="Arial"/>
      <family val="2"/>
    </font>
    <font>
      <b/>
      <sz val="15"/>
      <color theme="1"/>
      <name val="Arial"/>
      <family val="2"/>
    </font>
    <font>
      <sz val="16"/>
      <color rgb="FF000000"/>
      <name val="Calibri"/>
      <family val="2"/>
    </font>
    <font>
      <sz val="16"/>
      <color rgb="FF000000"/>
      <name val="Tahoma"/>
      <family val="2"/>
    </font>
    <font>
      <sz val="12"/>
      <name val="Verdana"/>
      <family val="2"/>
    </font>
    <font>
      <b/>
      <sz val="8"/>
      <name val="Verdana"/>
      <family val="2"/>
    </font>
    <font>
      <b/>
      <sz val="15"/>
      <name val="Verdana"/>
      <family val="2"/>
    </font>
    <font>
      <sz val="8"/>
      <name val="Verdana"/>
      <family val="2"/>
    </font>
    <font>
      <b/>
      <sz val="14"/>
      <name val="Verdana"/>
      <family val="2"/>
    </font>
    <font>
      <sz val="14"/>
      <name val="Verdana"/>
      <family val="2"/>
    </font>
    <font>
      <b/>
      <sz val="12"/>
      <name val="Verdana"/>
      <family val="2"/>
    </font>
    <font>
      <b/>
      <sz val="9"/>
      <name val="Verdana"/>
      <family val="2"/>
    </font>
  </fonts>
  <fills count="1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6666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0.34998626667073579"/>
        <bgColor indexed="64"/>
      </patternFill>
    </fill>
  </fills>
  <borders count="48">
    <border>
      <left/>
      <right/>
      <top/>
      <bottom/>
      <diagonal/>
    </border>
    <border>
      <left style="medium">
        <color rgb="FF002060"/>
      </left>
      <right style="medium">
        <color rgb="FF002060"/>
      </right>
      <top style="medium">
        <color rgb="FF002060"/>
      </top>
      <bottom/>
      <diagonal/>
    </border>
    <border>
      <left/>
      <right style="medium">
        <color rgb="FF002060"/>
      </right>
      <top style="medium">
        <color rgb="FF002060"/>
      </top>
      <bottom/>
      <diagonal/>
    </border>
    <border>
      <left style="medium">
        <color rgb="FF002060"/>
      </left>
      <right/>
      <top style="medium">
        <color rgb="FF002060"/>
      </top>
      <bottom style="medium">
        <color rgb="FF002060"/>
      </bottom>
      <diagonal/>
    </border>
    <border>
      <left/>
      <right/>
      <top style="medium">
        <color rgb="FF002060"/>
      </top>
      <bottom style="medium">
        <color rgb="FF00206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rgb="FF00206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rgb="FF002060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rgb="FF002060"/>
      </left>
      <right style="medium">
        <color indexed="64"/>
      </right>
      <top/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theme="1" tint="4.9989318521683403E-2"/>
      </right>
      <top/>
      <bottom/>
      <diagonal/>
    </border>
    <border>
      <left/>
      <right/>
      <top style="hair">
        <color theme="1" tint="4.9989318521683403E-2"/>
      </top>
      <bottom style="hair">
        <color theme="1" tint="4.9989318521683403E-2"/>
      </bottom>
      <diagonal/>
    </border>
    <border>
      <left style="hair">
        <color theme="1" tint="4.9989318521683403E-2"/>
      </left>
      <right style="hair">
        <color theme="1" tint="4.9989318521683403E-2"/>
      </right>
      <top style="hair">
        <color theme="1" tint="4.9989318521683403E-2"/>
      </top>
      <bottom style="hair">
        <color theme="1" tint="4.9989318521683403E-2"/>
      </bottom>
      <diagonal/>
    </border>
    <border>
      <left style="hair">
        <color theme="1" tint="4.9989318521683403E-2"/>
      </left>
      <right/>
      <top/>
      <bottom/>
      <diagonal/>
    </border>
    <border>
      <left/>
      <right/>
      <top/>
      <bottom style="hair">
        <color theme="1" tint="4.9989318521683403E-2"/>
      </bottom>
      <diagonal/>
    </border>
    <border>
      <left/>
      <right style="hair">
        <color theme="1" tint="4.9989318521683403E-2"/>
      </right>
      <top/>
      <bottom style="hair">
        <color theme="1" tint="4.9989318521683403E-2"/>
      </bottom>
      <diagonal/>
    </border>
    <border>
      <left style="hair">
        <color theme="1" tint="4.9989318521683403E-2"/>
      </left>
      <right/>
      <top/>
      <bottom style="hair">
        <color theme="1" tint="4.9989318521683403E-2"/>
      </bottom>
      <diagonal/>
    </border>
    <border>
      <left style="hair">
        <color theme="1"/>
      </left>
      <right/>
      <top style="hair">
        <color theme="1" tint="4.9989318521683403E-2"/>
      </top>
      <bottom style="hair">
        <color theme="1"/>
      </bottom>
      <diagonal/>
    </border>
    <border>
      <left style="hair">
        <color theme="1"/>
      </left>
      <right/>
      <top/>
      <bottom style="hair">
        <color theme="1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theme="1"/>
      </right>
      <top style="thin">
        <color indexed="64"/>
      </top>
      <bottom style="thin">
        <color indexed="64"/>
      </bottom>
      <diagonal/>
    </border>
    <border>
      <left style="hair">
        <color theme="1"/>
      </left>
      <right style="hair">
        <color theme="1"/>
      </right>
      <top style="thin">
        <color indexed="64"/>
      </top>
      <bottom style="thin">
        <color indexed="64"/>
      </bottom>
      <diagonal/>
    </border>
    <border>
      <left style="hair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theme="1" tint="4.9989318521683403E-2"/>
      </left>
      <right/>
      <top style="hair">
        <color theme="1" tint="4.9989318521683403E-2"/>
      </top>
      <bottom style="medium">
        <color rgb="FF002060"/>
      </bottom>
      <diagonal/>
    </border>
    <border>
      <left style="hair">
        <color theme="1" tint="4.9989318521683403E-2"/>
      </left>
      <right/>
      <top style="medium">
        <color rgb="FF002060"/>
      </top>
      <bottom style="medium">
        <color rgb="FF002060"/>
      </bottom>
      <diagonal/>
    </border>
    <border>
      <left style="hair">
        <color theme="1" tint="4.9989318521683403E-2"/>
      </left>
      <right/>
      <top style="medium">
        <color rgb="FF002060"/>
      </top>
      <bottom/>
      <diagonal/>
    </border>
    <border>
      <left style="hair">
        <color theme="1"/>
      </left>
      <right/>
      <top style="hair">
        <color theme="1"/>
      </top>
      <bottom style="hair">
        <color theme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theme="1" tint="4.9989318521683403E-2"/>
      </left>
      <right/>
      <top/>
      <bottom style="thin">
        <color indexed="64"/>
      </bottom>
      <diagonal/>
    </border>
    <border>
      <left style="hair">
        <color theme="1"/>
      </left>
      <right/>
      <top style="hair">
        <color theme="1" tint="4.9989318521683403E-2"/>
      </top>
      <bottom style="thin">
        <color indexed="64"/>
      </bottom>
      <diagonal/>
    </border>
    <border>
      <left/>
      <right style="hair">
        <color theme="1" tint="4.9989318521683403E-2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19">
    <xf numFmtId="0" fontId="0" fillId="0" borderId="0" xfId="0"/>
    <xf numFmtId="0" fontId="2" fillId="2" borderId="1" xfId="0" applyFont="1" applyFill="1" applyBorder="1" applyAlignment="1">
      <alignment horizontal="center" vertical="center" wrapText="1" readingOrder="1"/>
    </xf>
    <xf numFmtId="0" fontId="3" fillId="4" borderId="1" xfId="0" applyFont="1" applyFill="1" applyBorder="1" applyAlignment="1">
      <alignment horizontal="center" vertical="center" wrapText="1" readingOrder="1"/>
    </xf>
    <xf numFmtId="0" fontId="3" fillId="5" borderId="1" xfId="0" applyFont="1" applyFill="1" applyBorder="1" applyAlignment="1">
      <alignment horizontal="center" vertical="center" wrapText="1" readingOrder="1"/>
    </xf>
    <xf numFmtId="0" fontId="3" fillId="6" borderId="1" xfId="0" applyFont="1" applyFill="1" applyBorder="1" applyAlignment="1">
      <alignment horizontal="center" vertical="center" readingOrder="1"/>
    </xf>
    <xf numFmtId="0" fontId="3" fillId="7" borderId="2" xfId="0" applyFont="1" applyFill="1" applyBorder="1" applyAlignment="1">
      <alignment horizontal="center" vertical="center" wrapText="1" readingOrder="1"/>
    </xf>
    <xf numFmtId="9" fontId="2" fillId="3" borderId="3" xfId="0" applyNumberFormat="1" applyFont="1" applyFill="1" applyBorder="1" applyAlignment="1">
      <alignment horizontal="center" vertical="center" wrapText="1" readingOrder="1"/>
    </xf>
    <xf numFmtId="9" fontId="2" fillId="3" borderId="3" xfId="0" applyNumberFormat="1" applyFont="1" applyFill="1" applyBorder="1" applyAlignment="1">
      <alignment horizontal="center" vertical="center" readingOrder="1"/>
    </xf>
    <xf numFmtId="9" fontId="2" fillId="3" borderId="4" xfId="0" applyNumberFormat="1" applyFont="1" applyFill="1" applyBorder="1" applyAlignment="1">
      <alignment horizontal="center" vertical="center" readingOrder="1"/>
    </xf>
    <xf numFmtId="0" fontId="5" fillId="0" borderId="0" xfId="0" applyFont="1" applyAlignment="1" applyProtection="1">
      <alignment wrapText="1"/>
      <protection locked="0"/>
    </xf>
    <xf numFmtId="0" fontId="5" fillId="0" borderId="0" xfId="0" applyFont="1" applyProtection="1">
      <protection locked="0"/>
    </xf>
    <xf numFmtId="0" fontId="6" fillId="8" borderId="0" xfId="0" applyFont="1" applyFill="1" applyAlignment="1" applyProtection="1">
      <alignment vertical="center"/>
      <protection locked="0"/>
    </xf>
    <xf numFmtId="0" fontId="7" fillId="8" borderId="0" xfId="0" applyFont="1" applyFill="1" applyProtection="1">
      <protection locked="0"/>
    </xf>
    <xf numFmtId="0" fontId="7" fillId="0" borderId="0" xfId="0" applyFont="1" applyProtection="1">
      <protection locked="0"/>
    </xf>
    <xf numFmtId="0" fontId="8" fillId="8" borderId="0" xfId="0" applyFont="1" applyFill="1" applyAlignment="1" applyProtection="1">
      <alignment vertical="center"/>
      <protection locked="0"/>
    </xf>
    <xf numFmtId="0" fontId="5" fillId="8" borderId="0" xfId="0" applyFont="1" applyFill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8" borderId="0" xfId="0" applyFill="1" applyProtection="1">
      <protection locked="0"/>
    </xf>
    <xf numFmtId="2" fontId="0" fillId="8" borderId="0" xfId="0" applyNumberFormat="1" applyFill="1" applyProtection="1">
      <protection locked="0"/>
    </xf>
    <xf numFmtId="2" fontId="0" fillId="0" borderId="0" xfId="0" applyNumberFormat="1" applyProtection="1">
      <protection locked="0"/>
    </xf>
    <xf numFmtId="0" fontId="10" fillId="8" borderId="0" xfId="0" applyFont="1" applyFill="1"/>
    <xf numFmtId="0" fontId="10" fillId="0" borderId="0" xfId="0" applyFont="1"/>
    <xf numFmtId="0" fontId="11" fillId="8" borderId="0" xfId="0" applyFont="1" applyFill="1" applyProtection="1">
      <protection locked="0"/>
    </xf>
    <xf numFmtId="0" fontId="15" fillId="8" borderId="0" xfId="0" applyFont="1" applyFill="1" applyAlignment="1" applyProtection="1">
      <alignment vertical="center"/>
      <protection locked="0"/>
    </xf>
    <xf numFmtId="0" fontId="16" fillId="8" borderId="0" xfId="0" applyFont="1" applyFill="1" applyAlignment="1" applyProtection="1">
      <alignment vertical="center"/>
      <protection locked="0"/>
    </xf>
    <xf numFmtId="0" fontId="17" fillId="8" borderId="0" xfId="0" applyFont="1" applyFill="1" applyProtection="1">
      <protection locked="0"/>
    </xf>
    <xf numFmtId="2" fontId="11" fillId="8" borderId="0" xfId="0" applyNumberFormat="1" applyFont="1" applyFill="1" applyProtection="1">
      <protection locked="0"/>
    </xf>
    <xf numFmtId="0" fontId="10" fillId="8" borderId="13" xfId="0" applyFont="1" applyFill="1" applyBorder="1"/>
    <xf numFmtId="0" fontId="10" fillId="8" borderId="12" xfId="0" applyFont="1" applyFill="1" applyBorder="1"/>
    <xf numFmtId="0" fontId="10" fillId="0" borderId="13" xfId="0" applyFont="1" applyBorder="1"/>
    <xf numFmtId="9" fontId="10" fillId="0" borderId="0" xfId="0" applyNumberFormat="1" applyFont="1"/>
    <xf numFmtId="0" fontId="23" fillId="0" borderId="0" xfId="0" applyFont="1" applyAlignment="1" applyProtection="1">
      <alignment wrapText="1"/>
      <protection locked="0"/>
    </xf>
    <xf numFmtId="0" fontId="21" fillId="8" borderId="0" xfId="0" applyFont="1" applyFill="1" applyAlignment="1" applyProtection="1">
      <alignment vertical="center" wrapText="1"/>
      <protection locked="0"/>
    </xf>
    <xf numFmtId="0" fontId="22" fillId="0" borderId="0" xfId="0" applyFont="1" applyAlignment="1">
      <alignment vertical="center" wrapText="1"/>
    </xf>
    <xf numFmtId="0" fontId="22" fillId="8" borderId="0" xfId="0" applyFont="1" applyFill="1"/>
    <xf numFmtId="0" fontId="22" fillId="0" borderId="0" xfId="0" applyFont="1"/>
    <xf numFmtId="0" fontId="25" fillId="8" borderId="0" xfId="0" applyFont="1" applyFill="1" applyAlignment="1">
      <alignment horizontal="left" vertical="center" wrapText="1"/>
    </xf>
    <xf numFmtId="0" fontId="22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5" fillId="11" borderId="0" xfId="0" applyFont="1" applyFill="1"/>
    <xf numFmtId="0" fontId="21" fillId="10" borderId="25" xfId="0" applyFont="1" applyFill="1" applyBorder="1" applyAlignment="1">
      <alignment horizontal="center" vertical="center"/>
    </xf>
    <xf numFmtId="0" fontId="26" fillId="10" borderId="25" xfId="0" applyFont="1" applyFill="1" applyBorder="1" applyAlignment="1">
      <alignment horizontal="center" vertical="center" wrapText="1"/>
    </xf>
    <xf numFmtId="0" fontId="26" fillId="10" borderId="25" xfId="0" applyFont="1" applyFill="1" applyBorder="1" applyAlignment="1">
      <alignment horizontal="center" vertical="center"/>
    </xf>
    <xf numFmtId="0" fontId="24" fillId="9" borderId="25" xfId="0" applyFont="1" applyFill="1" applyBorder="1" applyAlignment="1">
      <alignment horizontal="center" vertical="center" wrapText="1"/>
    </xf>
    <xf numFmtId="0" fontId="31" fillId="9" borderId="25" xfId="0" applyFont="1" applyFill="1" applyBorder="1" applyAlignment="1">
      <alignment horizontal="center" vertical="center"/>
    </xf>
    <xf numFmtId="0" fontId="31" fillId="9" borderId="25" xfId="0" applyFont="1" applyFill="1" applyBorder="1" applyAlignment="1">
      <alignment horizontal="center" vertical="center" wrapText="1"/>
    </xf>
    <xf numFmtId="0" fontId="34" fillId="9" borderId="25" xfId="0" applyFont="1" applyFill="1" applyBorder="1" applyAlignment="1">
      <alignment horizontal="center" vertical="center" wrapText="1"/>
    </xf>
    <xf numFmtId="0" fontId="36" fillId="0" borderId="25" xfId="0" applyFont="1" applyBorder="1" applyAlignment="1" applyProtection="1">
      <alignment horizontal="left" vertical="center" wrapText="1"/>
      <protection locked="0"/>
    </xf>
    <xf numFmtId="0" fontId="20" fillId="8" borderId="0" xfId="0" applyFont="1" applyFill="1" applyAlignment="1" applyProtection="1">
      <alignment vertical="center" wrapText="1"/>
      <protection locked="0"/>
    </xf>
    <xf numFmtId="0" fontId="22" fillId="8" borderId="0" xfId="0" applyFont="1" applyFill="1" applyAlignment="1" applyProtection="1">
      <alignment wrapText="1"/>
      <protection locked="0"/>
    </xf>
    <xf numFmtId="0" fontId="22" fillId="0" borderId="0" xfId="0" applyFont="1" applyAlignment="1" applyProtection="1">
      <alignment wrapText="1"/>
      <protection locked="0"/>
    </xf>
    <xf numFmtId="0" fontId="23" fillId="8" borderId="0" xfId="0" applyFont="1" applyFill="1" applyAlignment="1" applyProtection="1">
      <alignment vertical="center" wrapText="1"/>
      <protection locked="0"/>
    </xf>
    <xf numFmtId="0" fontId="19" fillId="8" borderId="0" xfId="0" applyFont="1" applyFill="1" applyAlignment="1" applyProtection="1">
      <alignment wrapText="1"/>
      <protection locked="0"/>
    </xf>
    <xf numFmtId="0" fontId="19" fillId="0" borderId="0" xfId="0" applyFont="1" applyAlignment="1" applyProtection="1">
      <alignment wrapText="1"/>
      <protection locked="0"/>
    </xf>
    <xf numFmtId="0" fontId="6" fillId="8" borderId="0" xfId="0" applyFont="1" applyFill="1" applyAlignment="1" applyProtection="1">
      <alignment vertical="center" wrapText="1"/>
      <protection locked="0"/>
    </xf>
    <xf numFmtId="0" fontId="0" fillId="8" borderId="0" xfId="0" applyFill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0" fontId="8" fillId="8" borderId="0" xfId="0" applyFont="1" applyFill="1" applyAlignment="1" applyProtection="1">
      <alignment vertical="center" wrapText="1"/>
      <protection locked="0"/>
    </xf>
    <xf numFmtId="0" fontId="14" fillId="8" borderId="0" xfId="0" applyFont="1" applyFill="1" applyAlignment="1" applyProtection="1">
      <alignment horizontal="center" vertical="center" wrapText="1"/>
      <protection locked="0"/>
    </xf>
    <xf numFmtId="0" fontId="11" fillId="8" borderId="0" xfId="0" applyFont="1" applyFill="1" applyAlignment="1" applyProtection="1">
      <alignment wrapText="1"/>
      <protection locked="0"/>
    </xf>
    <xf numFmtId="0" fontId="15" fillId="8" borderId="0" xfId="0" applyFont="1" applyFill="1" applyAlignment="1" applyProtection="1">
      <alignment vertical="center" wrapText="1"/>
      <protection locked="0"/>
    </xf>
    <xf numFmtId="0" fontId="16" fillId="8" borderId="0" xfId="0" applyFont="1" applyFill="1" applyAlignment="1" applyProtection="1">
      <alignment vertical="center" wrapText="1"/>
      <protection locked="0"/>
    </xf>
    <xf numFmtId="0" fontId="17" fillId="8" borderId="0" xfId="0" applyFont="1" applyFill="1" applyAlignment="1" applyProtection="1">
      <alignment wrapText="1"/>
      <protection locked="0"/>
    </xf>
    <xf numFmtId="0" fontId="7" fillId="8" borderId="0" xfId="0" applyFont="1" applyFill="1" applyAlignment="1" applyProtection="1">
      <alignment wrapText="1"/>
      <protection locked="0"/>
    </xf>
    <xf numFmtId="0" fontId="7" fillId="0" borderId="0" xfId="0" applyFont="1" applyAlignment="1" applyProtection="1">
      <alignment wrapText="1"/>
      <protection locked="0"/>
    </xf>
    <xf numFmtId="0" fontId="37" fillId="8" borderId="20" xfId="0" applyFont="1" applyFill="1" applyBorder="1" applyAlignment="1" applyProtection="1">
      <alignment horizontal="center" vertical="center" wrapText="1"/>
      <protection locked="0"/>
    </xf>
    <xf numFmtId="0" fontId="37" fillId="8" borderId="18" xfId="0" applyFont="1" applyFill="1" applyBorder="1" applyAlignment="1" applyProtection="1">
      <alignment horizontal="center" vertical="center" wrapText="1"/>
      <protection locked="0"/>
    </xf>
    <xf numFmtId="0" fontId="38" fillId="8" borderId="18" xfId="0" applyFont="1" applyFill="1" applyBorder="1" applyAlignment="1" applyProtection="1">
      <alignment wrapText="1"/>
      <protection locked="0"/>
    </xf>
    <xf numFmtId="0" fontId="38" fillId="8" borderId="19" xfId="0" applyFont="1" applyFill="1" applyBorder="1" applyAlignment="1" applyProtection="1">
      <alignment wrapText="1"/>
      <protection locked="0"/>
    </xf>
    <xf numFmtId="0" fontId="27" fillId="0" borderId="25" xfId="0" applyFont="1" applyBorder="1" applyAlignment="1" applyProtection="1">
      <alignment vertical="center" wrapText="1"/>
      <protection locked="0"/>
    </xf>
    <xf numFmtId="9" fontId="24" fillId="10" borderId="25" xfId="0" applyNumberFormat="1" applyFont="1" applyFill="1" applyBorder="1" applyAlignment="1">
      <alignment horizontal="center" vertical="center" wrapText="1"/>
    </xf>
    <xf numFmtId="1" fontId="24" fillId="10" borderId="25" xfId="0" applyNumberFormat="1" applyFont="1" applyFill="1" applyBorder="1" applyAlignment="1">
      <alignment horizontal="center" vertical="center" wrapText="1"/>
    </xf>
    <xf numFmtId="0" fontId="14" fillId="8" borderId="17" xfId="0" applyFont="1" applyFill="1" applyBorder="1" applyAlignment="1" applyProtection="1">
      <alignment vertical="center" wrapText="1"/>
      <protection locked="0"/>
    </xf>
    <xf numFmtId="0" fontId="14" fillId="8" borderId="0" xfId="0" applyFont="1" applyFill="1" applyAlignment="1" applyProtection="1">
      <alignment vertical="center" wrapText="1"/>
      <protection locked="0"/>
    </xf>
    <xf numFmtId="0" fontId="39" fillId="8" borderId="0" xfId="0" applyFont="1" applyFill="1" applyAlignment="1" applyProtection="1">
      <alignment horizontal="center" wrapText="1"/>
      <protection locked="0"/>
    </xf>
    <xf numFmtId="0" fontId="39" fillId="8" borderId="14" xfId="0" applyFont="1" applyFill="1" applyBorder="1" applyAlignment="1" applyProtection="1">
      <alignment horizontal="center" wrapText="1"/>
      <protection locked="0"/>
    </xf>
    <xf numFmtId="0" fontId="14" fillId="8" borderId="17" xfId="0" applyFont="1" applyFill="1" applyBorder="1" applyAlignment="1" applyProtection="1">
      <alignment horizontal="center" vertical="center" wrapText="1"/>
      <protection locked="0"/>
    </xf>
    <xf numFmtId="0" fontId="39" fillId="8" borderId="0" xfId="0" applyFont="1" applyFill="1" applyAlignment="1" applyProtection="1">
      <alignment wrapText="1"/>
      <protection locked="0"/>
    </xf>
    <xf numFmtId="0" fontId="39" fillId="0" borderId="0" xfId="0" applyFont="1" applyAlignment="1" applyProtection="1">
      <alignment wrapText="1"/>
      <protection locked="0"/>
    </xf>
    <xf numFmtId="0" fontId="14" fillId="8" borderId="14" xfId="0" applyFont="1" applyFill="1" applyBorder="1" applyAlignment="1" applyProtection="1">
      <alignment horizontal="center" wrapText="1"/>
      <protection locked="0"/>
    </xf>
    <xf numFmtId="0" fontId="34" fillId="8" borderId="17" xfId="0" applyFont="1" applyFill="1" applyBorder="1" applyAlignment="1" applyProtection="1">
      <alignment vertical="center" wrapText="1"/>
      <protection locked="0"/>
    </xf>
    <xf numFmtId="0" fontId="34" fillId="8" borderId="0" xfId="0" applyFont="1" applyFill="1" applyAlignment="1" applyProtection="1">
      <alignment vertical="center" wrapText="1"/>
      <protection locked="0"/>
    </xf>
    <xf numFmtId="0" fontId="34" fillId="8" borderId="17" xfId="0" applyFont="1" applyFill="1" applyBorder="1" applyAlignment="1" applyProtection="1">
      <alignment horizontal="center" vertical="center" wrapText="1"/>
      <protection locked="0"/>
    </xf>
    <xf numFmtId="0" fontId="34" fillId="8" borderId="0" xfId="0" applyFont="1" applyFill="1" applyAlignment="1" applyProtection="1">
      <alignment horizontal="center" vertical="center" wrapText="1"/>
      <protection locked="0"/>
    </xf>
    <xf numFmtId="0" fontId="36" fillId="8" borderId="0" xfId="0" applyFont="1" applyFill="1" applyAlignment="1" applyProtection="1">
      <alignment wrapText="1"/>
      <protection locked="0"/>
    </xf>
    <xf numFmtId="0" fontId="40" fillId="8" borderId="0" xfId="0" applyFont="1" applyFill="1" applyAlignment="1" applyProtection="1">
      <alignment vertical="center"/>
      <protection locked="0"/>
    </xf>
    <xf numFmtId="0" fontId="40" fillId="8" borderId="17" xfId="0" applyFont="1" applyFill="1" applyBorder="1" applyAlignment="1" applyProtection="1">
      <alignment vertical="center"/>
      <protection locked="0"/>
    </xf>
    <xf numFmtId="0" fontId="5" fillId="8" borderId="0" xfId="0" applyFont="1" applyFill="1" applyAlignment="1" applyProtection="1">
      <alignment vertical="center"/>
      <protection locked="0"/>
    </xf>
    <xf numFmtId="0" fontId="33" fillId="0" borderId="25" xfId="0" applyFont="1" applyBorder="1" applyAlignment="1" applyProtection="1">
      <alignment vertical="center"/>
      <protection locked="0"/>
    </xf>
    <xf numFmtId="9" fontId="31" fillId="10" borderId="25" xfId="0" applyNumberFormat="1" applyFont="1" applyFill="1" applyBorder="1" applyAlignment="1">
      <alignment horizontal="center" vertical="center"/>
    </xf>
    <xf numFmtId="1" fontId="31" fillId="10" borderId="25" xfId="0" applyNumberFormat="1" applyFont="1" applyFill="1" applyBorder="1" applyAlignment="1">
      <alignment horizontal="center" vertical="center"/>
    </xf>
    <xf numFmtId="9" fontId="32" fillId="12" borderId="25" xfId="0" applyNumberFormat="1" applyFont="1" applyFill="1" applyBorder="1" applyAlignment="1">
      <alignment horizontal="center" vertical="center"/>
    </xf>
    <xf numFmtId="0" fontId="41" fillId="8" borderId="17" xfId="0" applyFont="1" applyFill="1" applyBorder="1" applyAlignment="1" applyProtection="1">
      <alignment vertical="center"/>
      <protection locked="0"/>
    </xf>
    <xf numFmtId="0" fontId="41" fillId="8" borderId="0" xfId="0" applyFont="1" applyFill="1" applyAlignment="1" applyProtection="1">
      <alignment vertical="center"/>
      <protection locked="0"/>
    </xf>
    <xf numFmtId="0" fontId="41" fillId="8" borderId="0" xfId="0" applyFont="1" applyFill="1" applyAlignment="1" applyProtection="1">
      <alignment vertical="center" wrapText="1"/>
      <protection locked="0"/>
    </xf>
    <xf numFmtId="0" fontId="43" fillId="8" borderId="0" xfId="0" applyFont="1" applyFill="1" applyAlignment="1" applyProtection="1">
      <alignment horizontal="center"/>
      <protection locked="0"/>
    </xf>
    <xf numFmtId="0" fontId="43" fillId="8" borderId="14" xfId="0" applyFont="1" applyFill="1" applyBorder="1" applyAlignment="1" applyProtection="1">
      <alignment horizontal="center"/>
      <protection locked="0"/>
    </xf>
    <xf numFmtId="0" fontId="43" fillId="0" borderId="0" xfId="0" applyFont="1" applyAlignment="1" applyProtection="1">
      <alignment horizontal="center"/>
      <protection locked="0"/>
    </xf>
    <xf numFmtId="0" fontId="41" fillId="8" borderId="17" xfId="0" applyFont="1" applyFill="1" applyBorder="1" applyAlignment="1" applyProtection="1">
      <alignment horizontal="center" vertical="center"/>
      <protection locked="0"/>
    </xf>
    <xf numFmtId="0" fontId="41" fillId="8" borderId="0" xfId="0" applyFont="1" applyFill="1" applyAlignment="1" applyProtection="1">
      <alignment horizontal="center" vertical="center"/>
      <protection locked="0"/>
    </xf>
    <xf numFmtId="0" fontId="43" fillId="8" borderId="0" xfId="0" applyFont="1" applyFill="1" applyProtection="1">
      <protection locked="0"/>
    </xf>
    <xf numFmtId="0" fontId="43" fillId="0" borderId="0" xfId="0" applyFont="1" applyProtection="1">
      <protection locked="0"/>
    </xf>
    <xf numFmtId="2" fontId="43" fillId="8" borderId="0" xfId="0" applyNumberFormat="1" applyFont="1" applyFill="1" applyAlignment="1" applyProtection="1">
      <alignment horizontal="center"/>
      <protection locked="0"/>
    </xf>
    <xf numFmtId="2" fontId="41" fillId="8" borderId="0" xfId="0" applyNumberFormat="1" applyFont="1" applyFill="1" applyAlignment="1" applyProtection="1">
      <alignment horizontal="center"/>
      <protection locked="0"/>
    </xf>
    <xf numFmtId="0" fontId="41" fillId="8" borderId="0" xfId="0" applyFont="1" applyFill="1" applyAlignment="1" applyProtection="1">
      <alignment horizontal="center"/>
      <protection locked="0"/>
    </xf>
    <xf numFmtId="0" fontId="41" fillId="8" borderId="14" xfId="0" applyFont="1" applyFill="1" applyBorder="1" applyAlignment="1" applyProtection="1">
      <alignment horizontal="center"/>
      <protection locked="0"/>
    </xf>
    <xf numFmtId="0" fontId="41" fillId="8" borderId="20" xfId="0" applyFont="1" applyFill="1" applyBorder="1" applyAlignment="1" applyProtection="1">
      <alignment horizontal="center" vertical="center"/>
      <protection locked="0"/>
    </xf>
    <xf numFmtId="0" fontId="41" fillId="8" borderId="18" xfId="0" applyFont="1" applyFill="1" applyBorder="1" applyAlignment="1" applyProtection="1">
      <alignment horizontal="center" vertical="center"/>
      <protection locked="0"/>
    </xf>
    <xf numFmtId="0" fontId="43" fillId="8" borderId="18" xfId="0" applyFont="1" applyFill="1" applyBorder="1" applyProtection="1">
      <protection locked="0"/>
    </xf>
    <xf numFmtId="2" fontId="43" fillId="8" borderId="18" xfId="0" applyNumberFormat="1" applyFont="1" applyFill="1" applyBorder="1" applyProtection="1">
      <protection locked="0"/>
    </xf>
    <xf numFmtId="0" fontId="43" fillId="8" borderId="19" xfId="0" applyFont="1" applyFill="1" applyBorder="1" applyProtection="1">
      <protection locked="0"/>
    </xf>
    <xf numFmtId="0" fontId="44" fillId="8" borderId="0" xfId="0" applyFont="1" applyFill="1" applyAlignment="1" applyProtection="1">
      <alignment vertical="center"/>
      <protection locked="0"/>
    </xf>
    <xf numFmtId="0" fontId="42" fillId="8" borderId="0" xfId="0" applyFont="1" applyFill="1" applyAlignment="1" applyProtection="1">
      <alignment vertical="center"/>
      <protection locked="0"/>
    </xf>
    <xf numFmtId="0" fontId="22" fillId="8" borderId="0" xfId="0" applyFont="1" applyFill="1" applyAlignment="1">
      <alignment wrapText="1"/>
    </xf>
    <xf numFmtId="0" fontId="22" fillId="0" borderId="0" xfId="0" applyFont="1" applyAlignment="1">
      <alignment wrapText="1"/>
    </xf>
    <xf numFmtId="0" fontId="22" fillId="8" borderId="0" xfId="0" applyFont="1" applyFill="1" applyAlignment="1">
      <alignment horizontal="center" wrapText="1"/>
    </xf>
    <xf numFmtId="0" fontId="22" fillId="8" borderId="0" xfId="0" applyFont="1" applyFill="1" applyAlignment="1">
      <alignment vertical="center" wrapText="1"/>
    </xf>
    <xf numFmtId="0" fontId="22" fillId="0" borderId="0" xfId="0" applyFont="1" applyAlignment="1" applyProtection="1">
      <alignment horizontal="center" wrapText="1"/>
      <protection locked="0"/>
    </xf>
    <xf numFmtId="0" fontId="22" fillId="8" borderId="0" xfId="0" applyFont="1" applyFill="1" applyAlignment="1" applyProtection="1">
      <alignment horizontal="center" wrapText="1"/>
      <protection locked="0"/>
    </xf>
    <xf numFmtId="2" fontId="22" fillId="8" borderId="0" xfId="0" applyNumberFormat="1" applyFont="1" applyFill="1" applyAlignment="1" applyProtection="1">
      <alignment horizontal="center" wrapText="1"/>
      <protection locked="0"/>
    </xf>
    <xf numFmtId="2" fontId="21" fillId="8" borderId="0" xfId="0" applyNumberFormat="1" applyFont="1" applyFill="1" applyAlignment="1" applyProtection="1">
      <alignment horizontal="center" wrapText="1"/>
      <protection locked="0"/>
    </xf>
    <xf numFmtId="0" fontId="21" fillId="8" borderId="0" xfId="0" applyFont="1" applyFill="1" applyAlignment="1" applyProtection="1">
      <alignment horizontal="center" wrapText="1"/>
      <protection locked="0"/>
    </xf>
    <xf numFmtId="2" fontId="22" fillId="8" borderId="0" xfId="0" applyNumberFormat="1" applyFont="1" applyFill="1" applyAlignment="1" applyProtection="1">
      <alignment wrapText="1"/>
      <protection locked="0"/>
    </xf>
    <xf numFmtId="0" fontId="29" fillId="8" borderId="29" xfId="0" applyFont="1" applyFill="1" applyBorder="1"/>
    <xf numFmtId="0" fontId="29" fillId="8" borderId="0" xfId="0" applyFont="1" applyFill="1" applyAlignment="1">
      <alignment horizontal="right"/>
    </xf>
    <xf numFmtId="0" fontId="29" fillId="8" borderId="0" xfId="0" applyFont="1" applyFill="1" applyAlignment="1">
      <alignment horizontal="center"/>
    </xf>
    <xf numFmtId="0" fontId="29" fillId="8" borderId="30" xfId="0" applyFont="1" applyFill="1" applyBorder="1"/>
    <xf numFmtId="0" fontId="28" fillId="8" borderId="0" xfId="0" applyFont="1" applyFill="1" applyAlignment="1">
      <alignment horizontal="right"/>
    </xf>
    <xf numFmtId="0" fontId="28" fillId="9" borderId="25" xfId="0" applyFont="1" applyFill="1" applyBorder="1" applyAlignment="1">
      <alignment vertical="center" wrapText="1"/>
    </xf>
    <xf numFmtId="9" fontId="29" fillId="9" borderId="25" xfId="1" applyFont="1" applyFill="1" applyBorder="1" applyAlignment="1">
      <alignment horizontal="center" vertical="center"/>
    </xf>
    <xf numFmtId="9" fontId="29" fillId="8" borderId="25" xfId="0" applyNumberFormat="1" applyFont="1" applyFill="1" applyBorder="1"/>
    <xf numFmtId="9" fontId="29" fillId="8" borderId="25" xfId="0" applyNumberFormat="1" applyFont="1" applyFill="1" applyBorder="1" applyAlignment="1">
      <alignment horizontal="center"/>
    </xf>
    <xf numFmtId="0" fontId="28" fillId="9" borderId="25" xfId="0" applyFont="1" applyFill="1" applyBorder="1"/>
    <xf numFmtId="0" fontId="29" fillId="8" borderId="25" xfId="0" applyFont="1" applyFill="1" applyBorder="1"/>
    <xf numFmtId="0" fontId="29" fillId="8" borderId="0" xfId="0" applyFont="1" applyFill="1"/>
    <xf numFmtId="0" fontId="28" fillId="8" borderId="0" xfId="0" applyFont="1" applyFill="1" applyAlignment="1" applyProtection="1">
      <alignment vertical="center"/>
      <protection locked="0"/>
    </xf>
    <xf numFmtId="0" fontId="28" fillId="8" borderId="30" xfId="0" applyFont="1" applyFill="1" applyBorder="1" applyAlignment="1" applyProtection="1">
      <alignment vertical="center"/>
      <protection locked="0"/>
    </xf>
    <xf numFmtId="0" fontId="28" fillId="9" borderId="25" xfId="0" applyFont="1" applyFill="1" applyBorder="1" applyAlignment="1" applyProtection="1">
      <alignment horizontal="center" vertical="center"/>
      <protection locked="0"/>
    </xf>
    <xf numFmtId="9" fontId="28" fillId="9" borderId="25" xfId="1" applyFont="1" applyFill="1" applyBorder="1" applyAlignment="1" applyProtection="1">
      <alignment horizontal="center" vertical="center"/>
      <protection locked="0"/>
    </xf>
    <xf numFmtId="0" fontId="45" fillId="8" borderId="13" xfId="0" applyFont="1" applyFill="1" applyBorder="1"/>
    <xf numFmtId="0" fontId="45" fillId="8" borderId="0" xfId="0" applyFont="1" applyFill="1"/>
    <xf numFmtId="0" fontId="45" fillId="8" borderId="12" xfId="0" applyFont="1" applyFill="1" applyBorder="1"/>
    <xf numFmtId="0" fontId="45" fillId="8" borderId="24" xfId="0" applyFont="1" applyFill="1" applyBorder="1" applyProtection="1">
      <protection locked="0"/>
    </xf>
    <xf numFmtId="0" fontId="46" fillId="8" borderId="24" xfId="0" applyFont="1" applyFill="1" applyBorder="1" applyAlignment="1" applyProtection="1">
      <alignment horizontal="center"/>
      <protection locked="0"/>
    </xf>
    <xf numFmtId="0" fontId="45" fillId="8" borderId="0" xfId="0" applyFont="1" applyFill="1" applyProtection="1">
      <protection locked="0"/>
    </xf>
    <xf numFmtId="0" fontId="46" fillId="8" borderId="0" xfId="0" applyFont="1" applyFill="1" applyAlignment="1" applyProtection="1">
      <alignment horizontal="center"/>
      <protection locked="0"/>
    </xf>
    <xf numFmtId="0" fontId="13" fillId="8" borderId="0" xfId="0" applyFont="1" applyFill="1" applyAlignment="1" applyProtection="1">
      <alignment vertical="center"/>
      <protection locked="0"/>
    </xf>
    <xf numFmtId="0" fontId="13" fillId="8" borderId="0" xfId="0" applyFont="1" applyFill="1" applyAlignment="1" applyProtection="1">
      <alignment horizontal="right" vertical="center"/>
      <protection locked="0"/>
    </xf>
    <xf numFmtId="0" fontId="45" fillId="8" borderId="24" xfId="0" applyFont="1" applyFill="1" applyBorder="1"/>
    <xf numFmtId="0" fontId="45" fillId="8" borderId="23" xfId="0" applyFont="1" applyFill="1" applyBorder="1"/>
    <xf numFmtId="0" fontId="47" fillId="0" borderId="0" xfId="0" applyFont="1"/>
    <xf numFmtId="0" fontId="47" fillId="0" borderId="11" xfId="0" applyFont="1" applyBorder="1"/>
    <xf numFmtId="0" fontId="34" fillId="8" borderId="31" xfId="0" applyFont="1" applyFill="1" applyBorder="1" applyAlignment="1" applyProtection="1">
      <alignment horizontal="center" vertical="center" wrapText="1"/>
      <protection locked="0"/>
    </xf>
    <xf numFmtId="0" fontId="36" fillId="8" borderId="32" xfId="0" applyFont="1" applyFill="1" applyBorder="1" applyAlignment="1" applyProtection="1">
      <alignment wrapText="1"/>
      <protection locked="0"/>
    </xf>
    <xf numFmtId="0" fontId="36" fillId="0" borderId="32" xfId="0" applyFont="1" applyBorder="1" applyAlignment="1" applyProtection="1">
      <alignment wrapText="1"/>
      <protection locked="0"/>
    </xf>
    <xf numFmtId="0" fontId="36" fillId="8" borderId="33" xfId="0" applyFont="1" applyFill="1" applyBorder="1" applyAlignment="1" applyProtection="1">
      <alignment wrapText="1"/>
      <protection locked="0"/>
    </xf>
    <xf numFmtId="0" fontId="48" fillId="0" borderId="25" xfId="0" applyFont="1" applyBorder="1" applyAlignment="1">
      <alignment wrapText="1"/>
    </xf>
    <xf numFmtId="0" fontId="48" fillId="0" borderId="25" xfId="0" applyFont="1" applyBorder="1" applyAlignment="1">
      <alignment horizontal="center" wrapText="1"/>
    </xf>
    <xf numFmtId="0" fontId="48" fillId="0" borderId="25" xfId="0" applyFont="1" applyBorder="1" applyAlignment="1">
      <alignment horizontal="center" vertical="center" wrapText="1"/>
    </xf>
    <xf numFmtId="0" fontId="49" fillId="9" borderId="25" xfId="0" applyFont="1" applyFill="1" applyBorder="1" applyAlignment="1">
      <alignment horizontal="center" vertical="center" wrapText="1"/>
    </xf>
    <xf numFmtId="0" fontId="49" fillId="9" borderId="25" xfId="0" applyFont="1" applyFill="1" applyBorder="1" applyAlignment="1">
      <alignment horizontal="center" vertical="center"/>
    </xf>
    <xf numFmtId="9" fontId="49" fillId="9" borderId="25" xfId="0" applyNumberFormat="1" applyFont="1" applyFill="1" applyBorder="1" applyAlignment="1">
      <alignment horizontal="center" vertical="center" wrapText="1"/>
    </xf>
    <xf numFmtId="0" fontId="48" fillId="0" borderId="25" xfId="0" applyFont="1" applyBorder="1" applyAlignment="1">
      <alignment vertical="center" wrapText="1"/>
    </xf>
    <xf numFmtId="165" fontId="48" fillId="9" borderId="25" xfId="0" applyNumberFormat="1" applyFont="1" applyFill="1" applyBorder="1" applyAlignment="1">
      <alignment horizontal="center" vertical="center" wrapText="1"/>
    </xf>
    <xf numFmtId="0" fontId="49" fillId="0" borderId="26" xfId="0" applyFont="1" applyBorder="1" applyAlignment="1">
      <alignment horizontal="center" vertical="center" wrapText="1"/>
    </xf>
    <xf numFmtId="0" fontId="49" fillId="0" borderId="29" xfId="0" applyFont="1" applyBorder="1" applyAlignment="1">
      <alignment horizontal="center" vertical="center" wrapText="1"/>
    </xf>
    <xf numFmtId="1" fontId="48" fillId="0" borderId="25" xfId="0" applyNumberFormat="1" applyFont="1" applyBorder="1" applyAlignment="1">
      <alignment horizontal="center" vertical="center" wrapText="1"/>
    </xf>
    <xf numFmtId="0" fontId="48" fillId="0" borderId="27" xfId="0" applyFont="1" applyBorder="1" applyAlignment="1">
      <alignment vertical="center" wrapText="1"/>
    </xf>
    <xf numFmtId="0" fontId="48" fillId="0" borderId="27" xfId="0" applyFont="1" applyBorder="1" applyAlignment="1">
      <alignment horizontal="center" vertical="center" wrapText="1"/>
    </xf>
    <xf numFmtId="0" fontId="48" fillId="0" borderId="28" xfId="0" applyFont="1" applyBorder="1" applyAlignment="1">
      <alignment vertical="center" wrapText="1"/>
    </xf>
    <xf numFmtId="0" fontId="48" fillId="0" borderId="0" xfId="0" applyFont="1" applyAlignment="1">
      <alignment vertical="center" wrapText="1"/>
    </xf>
    <xf numFmtId="0" fontId="48" fillId="0" borderId="0" xfId="0" applyFont="1" applyAlignment="1">
      <alignment horizontal="center" vertical="center" wrapText="1"/>
    </xf>
    <xf numFmtId="0" fontId="48" fillId="10" borderId="25" xfId="0" applyFont="1" applyFill="1" applyBorder="1" applyAlignment="1">
      <alignment vertical="center" wrapText="1"/>
    </xf>
    <xf numFmtId="1" fontId="49" fillId="10" borderId="25" xfId="0" applyNumberFormat="1" applyFont="1" applyFill="1" applyBorder="1" applyAlignment="1">
      <alignment horizontal="center" vertical="center" wrapText="1"/>
    </xf>
    <xf numFmtId="9" fontId="49" fillId="10" borderId="25" xfId="1" applyFont="1" applyFill="1" applyBorder="1" applyAlignment="1" applyProtection="1">
      <alignment horizontal="center" vertical="center" wrapText="1"/>
    </xf>
    <xf numFmtId="0" fontId="49" fillId="8" borderId="29" xfId="0" applyFont="1" applyFill="1" applyBorder="1" applyAlignment="1" applyProtection="1">
      <alignment vertical="center" wrapText="1"/>
      <protection locked="0"/>
    </xf>
    <xf numFmtId="0" fontId="49" fillId="8" borderId="0" xfId="0" applyFont="1" applyFill="1" applyAlignment="1" applyProtection="1">
      <alignment vertical="center" wrapText="1"/>
      <protection locked="0"/>
    </xf>
    <xf numFmtId="0" fontId="49" fillId="8" borderId="30" xfId="0" applyFont="1" applyFill="1" applyBorder="1" applyAlignment="1" applyProtection="1">
      <alignment vertical="center" wrapText="1"/>
      <protection locked="0"/>
    </xf>
    <xf numFmtId="0" fontId="49" fillId="8" borderId="25" xfId="0" applyFont="1" applyFill="1" applyBorder="1" applyAlignment="1" applyProtection="1">
      <alignment horizontal="left" wrapText="1"/>
      <protection locked="0"/>
    </xf>
    <xf numFmtId="0" fontId="48" fillId="0" borderId="0" xfId="0" applyFont="1" applyAlignment="1" applyProtection="1">
      <alignment horizontal="center" wrapText="1"/>
      <protection locked="0"/>
    </xf>
    <xf numFmtId="0" fontId="48" fillId="8" borderId="25" xfId="0" applyFont="1" applyFill="1" applyBorder="1" applyAlignment="1" applyProtection="1">
      <alignment wrapText="1"/>
      <protection locked="0"/>
    </xf>
    <xf numFmtId="0" fontId="48" fillId="8" borderId="12" xfId="0" applyFont="1" applyFill="1" applyBorder="1" applyAlignment="1" applyProtection="1">
      <alignment wrapText="1"/>
      <protection locked="0"/>
    </xf>
    <xf numFmtId="0" fontId="48" fillId="8" borderId="13" xfId="0" applyFont="1" applyFill="1" applyBorder="1" applyAlignment="1" applyProtection="1">
      <alignment wrapText="1"/>
      <protection locked="0"/>
    </xf>
    <xf numFmtId="0" fontId="48" fillId="0" borderId="30" xfId="0" applyFont="1" applyBorder="1" applyAlignment="1" applyProtection="1">
      <alignment wrapText="1"/>
      <protection locked="0"/>
    </xf>
    <xf numFmtId="0" fontId="49" fillId="8" borderId="25" xfId="0" applyFont="1" applyFill="1" applyBorder="1" applyAlignment="1" applyProtection="1">
      <alignment horizontal="center" vertical="center" wrapText="1"/>
      <protection locked="0"/>
    </xf>
    <xf numFmtId="0" fontId="49" fillId="8" borderId="12" xfId="0" applyFont="1" applyFill="1" applyBorder="1" applyAlignment="1" applyProtection="1">
      <alignment vertical="center" wrapText="1"/>
      <protection locked="0"/>
    </xf>
    <xf numFmtId="0" fontId="49" fillId="8" borderId="13" xfId="0" applyFont="1" applyFill="1" applyBorder="1" applyAlignment="1" applyProtection="1">
      <alignment vertical="center" wrapText="1"/>
      <protection locked="0"/>
    </xf>
    <xf numFmtId="0" fontId="53" fillId="13" borderId="25" xfId="0" applyFont="1" applyFill="1" applyBorder="1" applyAlignment="1" applyProtection="1">
      <alignment horizontal="right" vertical="center"/>
      <protection locked="0"/>
    </xf>
    <xf numFmtId="0" fontId="55" fillId="0" borderId="25" xfId="0" applyFont="1" applyBorder="1" applyAlignment="1" applyProtection="1">
      <alignment horizontal="center" vertical="center"/>
      <protection locked="0"/>
    </xf>
    <xf numFmtId="0" fontId="34" fillId="8" borderId="30" xfId="0" applyFont="1" applyFill="1" applyBorder="1" applyAlignment="1" applyProtection="1">
      <alignment vertical="center" wrapText="1"/>
      <protection locked="0"/>
    </xf>
    <xf numFmtId="0" fontId="36" fillId="8" borderId="30" xfId="0" applyFont="1" applyFill="1" applyBorder="1" applyAlignment="1" applyProtection="1">
      <alignment horizontal="center" wrapText="1"/>
      <protection locked="0"/>
    </xf>
    <xf numFmtId="0" fontId="34" fillId="8" borderId="30" xfId="0" applyFont="1" applyFill="1" applyBorder="1" applyAlignment="1" applyProtection="1">
      <alignment horizontal="center" vertical="center" wrapText="1"/>
      <protection locked="0"/>
    </xf>
    <xf numFmtId="0" fontId="34" fillId="8" borderId="45" xfId="0" applyFont="1" applyFill="1" applyBorder="1" applyAlignment="1" applyProtection="1">
      <alignment horizontal="center" vertical="center" wrapText="1"/>
      <protection locked="0"/>
    </xf>
    <xf numFmtId="0" fontId="34" fillId="8" borderId="32" xfId="0" applyFont="1" applyFill="1" applyBorder="1" applyAlignment="1" applyProtection="1">
      <alignment horizontal="center" vertical="center" wrapText="1"/>
      <protection locked="0"/>
    </xf>
    <xf numFmtId="9" fontId="34" fillId="10" borderId="32" xfId="0" applyNumberFormat="1" applyFont="1" applyFill="1" applyBorder="1" applyAlignment="1">
      <alignment horizontal="center" vertical="center" wrapText="1"/>
    </xf>
    <xf numFmtId="1" fontId="34" fillId="10" borderId="45" xfId="0" applyNumberFormat="1" applyFont="1" applyFill="1" applyBorder="1" applyAlignment="1">
      <alignment horizontal="center" vertical="center" wrapText="1"/>
    </xf>
    <xf numFmtId="9" fontId="34" fillId="10" borderId="47" xfId="0" applyNumberFormat="1" applyFont="1" applyFill="1" applyBorder="1" applyAlignment="1">
      <alignment horizontal="center" vertical="center" wrapText="1"/>
    </xf>
    <xf numFmtId="0" fontId="34" fillId="9" borderId="25" xfId="0" applyFont="1" applyFill="1" applyBorder="1" applyAlignment="1" applyProtection="1">
      <alignment horizontal="center" vertical="center" wrapText="1"/>
      <protection locked="0"/>
    </xf>
    <xf numFmtId="9" fontId="36" fillId="0" borderId="25" xfId="0" applyNumberFormat="1" applyFont="1" applyBorder="1" applyAlignment="1" applyProtection="1">
      <alignment horizontal="center" vertical="center" wrapText="1"/>
      <protection locked="0"/>
    </xf>
    <xf numFmtId="0" fontId="36" fillId="0" borderId="25" xfId="0" applyFont="1" applyBorder="1" applyAlignment="1" applyProtection="1">
      <alignment horizontal="center" vertical="center" wrapText="1"/>
      <protection locked="0"/>
    </xf>
    <xf numFmtId="0" fontId="35" fillId="10" borderId="25" xfId="0" applyFont="1" applyFill="1" applyBorder="1" applyAlignment="1">
      <alignment horizontal="center" vertical="center" wrapText="1"/>
    </xf>
    <xf numFmtId="0" fontId="34" fillId="9" borderId="25" xfId="0" applyFont="1" applyFill="1" applyBorder="1" applyAlignment="1">
      <alignment horizontal="center" vertical="center" wrapText="1"/>
    </xf>
    <xf numFmtId="0" fontId="34" fillId="10" borderId="25" xfId="0" applyFont="1" applyFill="1" applyBorder="1" applyAlignment="1" applyProtection="1">
      <alignment horizontal="left" vertical="center" wrapText="1"/>
      <protection locked="0"/>
    </xf>
    <xf numFmtId="14" fontId="36" fillId="0" borderId="25" xfId="0" applyNumberFormat="1" applyFont="1" applyBorder="1" applyAlignment="1" applyProtection="1">
      <alignment horizontal="center" vertical="center" wrapText="1"/>
      <protection locked="0"/>
    </xf>
    <xf numFmtId="0" fontId="34" fillId="9" borderId="40" xfId="0" applyFont="1" applyFill="1" applyBorder="1" applyAlignment="1" applyProtection="1">
      <alignment horizontal="center" vertical="center" wrapText="1"/>
      <protection locked="0"/>
    </xf>
    <xf numFmtId="0" fontId="34" fillId="9" borderId="41" xfId="0" applyFont="1" applyFill="1" applyBorder="1" applyAlignment="1" applyProtection="1">
      <alignment horizontal="center" vertical="center" wrapText="1"/>
      <protection locked="0"/>
    </xf>
    <xf numFmtId="0" fontId="34" fillId="9" borderId="42" xfId="0" applyFont="1" applyFill="1" applyBorder="1" applyAlignment="1" applyProtection="1">
      <alignment horizontal="center" vertical="center" wrapText="1"/>
      <protection locked="0"/>
    </xf>
    <xf numFmtId="0" fontId="34" fillId="10" borderId="21" xfId="0" applyFont="1" applyFill="1" applyBorder="1" applyAlignment="1" applyProtection="1">
      <alignment horizontal="left" vertical="center" wrapText="1"/>
      <protection locked="0"/>
    </xf>
    <xf numFmtId="0" fontId="34" fillId="10" borderId="0" xfId="0" applyFont="1" applyFill="1" applyAlignment="1" applyProtection="1">
      <alignment horizontal="left" vertical="center" wrapText="1"/>
      <protection locked="0"/>
    </xf>
    <xf numFmtId="0" fontId="34" fillId="10" borderId="14" xfId="0" applyFont="1" applyFill="1" applyBorder="1" applyAlignment="1" applyProtection="1">
      <alignment horizontal="left" vertical="center" wrapText="1"/>
      <protection locked="0"/>
    </xf>
    <xf numFmtId="0" fontId="36" fillId="0" borderId="44" xfId="0" applyFont="1" applyBorder="1" applyAlignment="1" applyProtection="1">
      <alignment horizontal="center" wrapText="1"/>
      <protection locked="0"/>
    </xf>
    <xf numFmtId="0" fontId="34" fillId="8" borderId="25" xfId="0" applyFont="1" applyFill="1" applyBorder="1" applyAlignment="1" applyProtection="1">
      <alignment horizontal="center" vertical="center" wrapText="1"/>
      <protection locked="0"/>
    </xf>
    <xf numFmtId="0" fontId="36" fillId="8" borderId="25" xfId="0" applyFont="1" applyFill="1" applyBorder="1" applyAlignment="1" applyProtection="1">
      <alignment horizontal="center" wrapText="1"/>
      <protection locked="0"/>
    </xf>
    <xf numFmtId="14" fontId="36" fillId="0" borderId="32" xfId="0" applyNumberFormat="1" applyFont="1" applyBorder="1" applyAlignment="1" applyProtection="1">
      <alignment horizontal="center" wrapText="1"/>
      <protection locked="0"/>
    </xf>
    <xf numFmtId="0" fontId="36" fillId="0" borderId="32" xfId="0" applyFont="1" applyBorder="1" applyAlignment="1" applyProtection="1">
      <alignment horizontal="center" wrapText="1"/>
      <protection locked="0"/>
    </xf>
    <xf numFmtId="0" fontId="34" fillId="10" borderId="46" xfId="0" applyFont="1" applyFill="1" applyBorder="1" applyAlignment="1" applyProtection="1">
      <alignment horizontal="left" vertical="center" wrapText="1"/>
      <protection locked="0"/>
    </xf>
    <xf numFmtId="0" fontId="34" fillId="10" borderId="32" xfId="0" applyFont="1" applyFill="1" applyBorder="1" applyAlignment="1" applyProtection="1">
      <alignment horizontal="left" vertical="center" wrapText="1"/>
      <protection locked="0"/>
    </xf>
    <xf numFmtId="0" fontId="34" fillId="9" borderId="43" xfId="0" applyFont="1" applyFill="1" applyBorder="1" applyAlignment="1" applyProtection="1">
      <alignment horizontal="center" vertical="center" wrapText="1"/>
      <protection locked="0"/>
    </xf>
    <xf numFmtId="0" fontId="56" fillId="0" borderId="25" xfId="0" applyFont="1" applyBorder="1" applyAlignment="1" applyProtection="1">
      <alignment horizontal="center" vertical="center"/>
      <protection locked="0"/>
    </xf>
    <xf numFmtId="0" fontId="54" fillId="0" borderId="25" xfId="0" applyFont="1" applyBorder="1" applyAlignment="1" applyProtection="1">
      <alignment horizontal="center" vertical="center"/>
      <protection locked="0"/>
    </xf>
    <xf numFmtId="0" fontId="52" fillId="0" borderId="25" xfId="0" applyFont="1" applyBorder="1" applyAlignment="1" applyProtection="1">
      <alignment horizontal="center" vertical="center"/>
      <protection locked="0"/>
    </xf>
    <xf numFmtId="0" fontId="34" fillId="10" borderId="22" xfId="0" applyFont="1" applyFill="1" applyBorder="1" applyAlignment="1" applyProtection="1">
      <alignment horizontal="left" vertical="center" wrapText="1"/>
      <protection locked="0"/>
    </xf>
    <xf numFmtId="0" fontId="4" fillId="0" borderId="5" xfId="0" applyFont="1" applyBorder="1" applyAlignment="1">
      <alignment horizontal="center" vertical="center" textRotation="90"/>
    </xf>
    <xf numFmtId="0" fontId="4" fillId="0" borderId="7" xfId="0" applyFont="1" applyBorder="1" applyAlignment="1">
      <alignment horizontal="center" vertical="center" textRotation="90"/>
    </xf>
    <xf numFmtId="0" fontId="4" fillId="0" borderId="9" xfId="0" applyFont="1" applyBorder="1" applyAlignment="1">
      <alignment horizontal="center" vertical="center" textRotation="90"/>
    </xf>
    <xf numFmtId="0" fontId="4" fillId="0" borderId="6" xfId="0" applyFont="1" applyBorder="1" applyAlignment="1">
      <alignment horizontal="center" vertical="center" textRotation="90"/>
    </xf>
    <xf numFmtId="0" fontId="4" fillId="0" borderId="8" xfId="0" applyFont="1" applyBorder="1" applyAlignment="1">
      <alignment horizontal="center" vertical="center" textRotation="90"/>
    </xf>
    <xf numFmtId="0" fontId="4" fillId="0" borderId="10" xfId="0" applyFont="1" applyBorder="1" applyAlignment="1">
      <alignment horizontal="center" vertical="center" textRotation="90"/>
    </xf>
    <xf numFmtId="0" fontId="24" fillId="9" borderId="39" xfId="0" applyFont="1" applyFill="1" applyBorder="1" applyAlignment="1">
      <alignment horizontal="center" vertical="center" wrapText="1"/>
    </xf>
    <xf numFmtId="0" fontId="24" fillId="9" borderId="25" xfId="0" applyFont="1" applyFill="1" applyBorder="1" applyAlignment="1">
      <alignment horizontal="center" vertical="center" wrapText="1"/>
    </xf>
    <xf numFmtId="0" fontId="24" fillId="10" borderId="25" xfId="0" applyFont="1" applyFill="1" applyBorder="1" applyAlignment="1" applyProtection="1">
      <alignment horizontal="left" vertical="center" wrapText="1"/>
      <protection locked="0"/>
    </xf>
    <xf numFmtId="9" fontId="27" fillId="0" borderId="25" xfId="0" applyNumberFormat="1" applyFont="1" applyBorder="1" applyAlignment="1" applyProtection="1">
      <alignment horizontal="center" vertical="center" wrapText="1"/>
      <protection locked="0"/>
    </xf>
    <xf numFmtId="0" fontId="27" fillId="0" borderId="25" xfId="0" applyFont="1" applyBorder="1" applyAlignment="1" applyProtection="1">
      <alignment horizontal="center" vertical="center" wrapText="1"/>
      <protection locked="0"/>
    </xf>
    <xf numFmtId="14" fontId="27" fillId="0" borderId="25" xfId="0" applyNumberFormat="1" applyFont="1" applyBorder="1" applyAlignment="1" applyProtection="1">
      <alignment horizontal="center" vertical="center" wrapText="1"/>
      <protection locked="0"/>
    </xf>
    <xf numFmtId="0" fontId="24" fillId="9" borderId="25" xfId="0" applyFont="1" applyFill="1" applyBorder="1" applyAlignment="1" applyProtection="1">
      <alignment horizontal="center" vertical="center" wrapText="1"/>
      <protection locked="0"/>
    </xf>
    <xf numFmtId="0" fontId="39" fillId="0" borderId="18" xfId="0" applyFont="1" applyBorder="1" applyAlignment="1" applyProtection="1">
      <alignment horizontal="center" wrapText="1"/>
      <protection locked="0"/>
    </xf>
    <xf numFmtId="0" fontId="39" fillId="8" borderId="16" xfId="0" applyFont="1" applyFill="1" applyBorder="1" applyAlignment="1" applyProtection="1">
      <alignment horizontal="center" wrapText="1"/>
      <protection locked="0"/>
    </xf>
    <xf numFmtId="0" fontId="39" fillId="0" borderId="15" xfId="0" applyFont="1" applyBorder="1" applyAlignment="1" applyProtection="1">
      <alignment horizontal="center" wrapText="1"/>
      <protection locked="0"/>
    </xf>
    <xf numFmtId="0" fontId="14" fillId="8" borderId="16" xfId="0" applyFont="1" applyFill="1" applyBorder="1" applyAlignment="1" applyProtection="1">
      <alignment horizontal="center" vertical="center" wrapText="1"/>
      <protection locked="0"/>
    </xf>
    <xf numFmtId="14" fontId="55" fillId="0" borderId="25" xfId="0" applyNumberFormat="1" applyFont="1" applyBorder="1" applyAlignment="1" applyProtection="1">
      <alignment horizontal="center" vertical="center"/>
      <protection locked="0"/>
    </xf>
    <xf numFmtId="0" fontId="53" fillId="13" borderId="25" xfId="0" applyFont="1" applyFill="1" applyBorder="1" applyAlignment="1" applyProtection="1">
      <alignment horizontal="center" vertical="center"/>
      <protection locked="0"/>
    </xf>
    <xf numFmtId="0" fontId="55" fillId="0" borderId="25" xfId="0" applyFont="1" applyBorder="1" applyAlignment="1" applyProtection="1">
      <alignment horizontal="center" vertical="center"/>
      <protection locked="0"/>
    </xf>
    <xf numFmtId="0" fontId="42" fillId="10" borderId="17" xfId="0" applyFont="1" applyFill="1" applyBorder="1" applyAlignment="1">
      <alignment horizontal="center" vertical="center"/>
    </xf>
    <xf numFmtId="0" fontId="42" fillId="10" borderId="0" xfId="0" applyFont="1" applyFill="1" applyAlignment="1">
      <alignment horizontal="center" vertical="center"/>
    </xf>
    <xf numFmtId="0" fontId="31" fillId="9" borderId="25" xfId="0" applyFont="1" applyFill="1" applyBorder="1" applyAlignment="1">
      <alignment horizontal="center" vertical="center"/>
    </xf>
    <xf numFmtId="0" fontId="31" fillId="9" borderId="25" xfId="0" applyFont="1" applyFill="1" applyBorder="1" applyAlignment="1">
      <alignment horizontal="center" vertical="center" wrapText="1"/>
    </xf>
    <xf numFmtId="2" fontId="31" fillId="9" borderId="25" xfId="0" applyNumberFormat="1" applyFont="1" applyFill="1" applyBorder="1" applyAlignment="1">
      <alignment horizontal="center" vertical="center" wrapText="1"/>
    </xf>
    <xf numFmtId="9" fontId="33" fillId="0" borderId="25" xfId="1" applyFont="1" applyBorder="1" applyAlignment="1" applyProtection="1">
      <alignment horizontal="center" vertical="center" wrapText="1"/>
    </xf>
    <xf numFmtId="0" fontId="33" fillId="0" borderId="25" xfId="0" applyFont="1" applyBorder="1" applyAlignment="1" applyProtection="1">
      <alignment horizontal="center" vertical="center" wrapText="1"/>
      <protection locked="0"/>
    </xf>
    <xf numFmtId="9" fontId="33" fillId="0" borderId="25" xfId="0" applyNumberFormat="1" applyFont="1" applyBorder="1" applyAlignment="1" applyProtection="1">
      <alignment horizontal="center" vertical="center" wrapText="1"/>
      <protection locked="0"/>
    </xf>
    <xf numFmtId="9" fontId="33" fillId="0" borderId="25" xfId="1" applyFont="1" applyBorder="1" applyAlignment="1" applyProtection="1">
      <alignment horizontal="center" vertical="center" wrapText="1"/>
      <protection locked="0"/>
    </xf>
    <xf numFmtId="9" fontId="33" fillId="0" borderId="25" xfId="1" applyFont="1" applyFill="1" applyBorder="1" applyAlignment="1" applyProtection="1">
      <alignment horizontal="center" vertical="center" wrapText="1"/>
    </xf>
    <xf numFmtId="0" fontId="31" fillId="10" borderId="25" xfId="0" applyFont="1" applyFill="1" applyBorder="1" applyAlignment="1" applyProtection="1">
      <alignment horizontal="left" vertical="center" wrapText="1"/>
      <protection locked="0"/>
    </xf>
    <xf numFmtId="14" fontId="33" fillId="0" borderId="25" xfId="0" applyNumberFormat="1" applyFont="1" applyBorder="1" applyAlignment="1" applyProtection="1">
      <alignment horizontal="center" vertical="center" wrapText="1"/>
      <protection locked="0"/>
    </xf>
    <xf numFmtId="0" fontId="31" fillId="9" borderId="25" xfId="0" applyFont="1" applyFill="1" applyBorder="1" applyAlignment="1" applyProtection="1">
      <alignment horizontal="center" vertical="center" wrapText="1"/>
      <protection locked="0"/>
    </xf>
    <xf numFmtId="0" fontId="43" fillId="0" borderId="18" xfId="0" applyFont="1" applyBorder="1" applyAlignment="1" applyProtection="1">
      <alignment horizontal="center"/>
      <protection locked="0"/>
    </xf>
    <xf numFmtId="0" fontId="43" fillId="8" borderId="16" xfId="0" applyFont="1" applyFill="1" applyBorder="1" applyAlignment="1" applyProtection="1">
      <alignment horizontal="center"/>
      <protection locked="0"/>
    </xf>
    <xf numFmtId="0" fontId="43" fillId="0" borderId="15" xfId="0" applyFont="1" applyBorder="1" applyAlignment="1" applyProtection="1">
      <alignment horizontal="center"/>
      <protection locked="0"/>
    </xf>
    <xf numFmtId="0" fontId="41" fillId="8" borderId="16" xfId="0" applyFont="1" applyFill="1" applyBorder="1" applyAlignment="1" applyProtection="1">
      <alignment horizontal="center" vertical="center"/>
      <protection locked="0"/>
    </xf>
    <xf numFmtId="14" fontId="57" fillId="0" borderId="25" xfId="0" applyNumberFormat="1" applyFont="1" applyBorder="1" applyAlignment="1" applyProtection="1">
      <alignment horizontal="center" vertical="center"/>
      <protection locked="0"/>
    </xf>
    <xf numFmtId="0" fontId="56" fillId="13" borderId="25" xfId="0" applyFont="1" applyFill="1" applyBorder="1" applyAlignment="1" applyProtection="1">
      <alignment horizontal="center" vertical="center"/>
      <protection locked="0"/>
    </xf>
    <xf numFmtId="0" fontId="57" fillId="0" borderId="25" xfId="0" applyFont="1" applyBorder="1" applyAlignment="1" applyProtection="1">
      <alignment horizontal="center" vertical="center"/>
      <protection locked="0"/>
    </xf>
    <xf numFmtId="0" fontId="25" fillId="8" borderId="25" xfId="0" applyFont="1" applyFill="1" applyBorder="1" applyAlignment="1">
      <alignment horizontal="justify" vertical="center" wrapText="1"/>
    </xf>
    <xf numFmtId="0" fontId="22" fillId="8" borderId="25" xfId="0" applyFont="1" applyFill="1" applyBorder="1" applyAlignment="1">
      <alignment horizontal="justify" vertical="center" wrapText="1"/>
    </xf>
    <xf numFmtId="0" fontId="21" fillId="0" borderId="25" xfId="0" applyFont="1" applyBorder="1" applyAlignment="1">
      <alignment horizontal="center" vertical="center"/>
    </xf>
    <xf numFmtId="0" fontId="48" fillId="8" borderId="25" xfId="0" applyFont="1" applyFill="1" applyBorder="1" applyAlignment="1" applyProtection="1">
      <alignment horizontal="center" wrapText="1"/>
      <protection locked="0"/>
    </xf>
    <xf numFmtId="0" fontId="49" fillId="8" borderId="25" xfId="0" applyFont="1" applyFill="1" applyBorder="1" applyAlignment="1" applyProtection="1">
      <alignment horizontal="center" vertical="center" wrapText="1"/>
      <protection locked="0"/>
    </xf>
    <xf numFmtId="0" fontId="48" fillId="0" borderId="25" xfId="0" applyFont="1" applyBorder="1" applyAlignment="1">
      <alignment horizontal="center" vertical="center" wrapText="1"/>
    </xf>
    <xf numFmtId="0" fontId="49" fillId="10" borderId="25" xfId="0" applyFont="1" applyFill="1" applyBorder="1" applyAlignment="1">
      <alignment horizontal="center" vertical="center" wrapText="1"/>
    </xf>
    <xf numFmtId="0" fontId="49" fillId="0" borderId="25" xfId="0" applyFont="1" applyBorder="1" applyAlignment="1">
      <alignment horizontal="center" vertical="center" wrapText="1"/>
    </xf>
    <xf numFmtId="0" fontId="48" fillId="0" borderId="25" xfId="0" applyFont="1" applyBorder="1" applyAlignment="1">
      <alignment horizontal="left" vertical="center" wrapText="1"/>
    </xf>
    <xf numFmtId="164" fontId="49" fillId="0" borderId="25" xfId="0" applyNumberFormat="1" applyFont="1" applyBorder="1" applyAlignment="1">
      <alignment horizontal="center" vertical="center" wrapText="1"/>
    </xf>
    <xf numFmtId="0" fontId="49" fillId="8" borderId="25" xfId="0" applyFont="1" applyFill="1" applyBorder="1" applyAlignment="1">
      <alignment horizontal="center" vertical="center" wrapText="1"/>
    </xf>
    <xf numFmtId="0" fontId="30" fillId="0" borderId="25" xfId="0" applyFont="1" applyBorder="1" applyAlignment="1">
      <alignment horizontal="center" vertical="center" wrapText="1"/>
    </xf>
    <xf numFmtId="0" fontId="48" fillId="0" borderId="25" xfId="0" applyFont="1" applyBorder="1" applyAlignment="1">
      <alignment horizontal="left" wrapText="1"/>
    </xf>
    <xf numFmtId="0" fontId="48" fillId="8" borderId="25" xfId="0" applyFont="1" applyFill="1" applyBorder="1" applyAlignment="1">
      <alignment horizontal="left" vertical="top" wrapText="1"/>
    </xf>
    <xf numFmtId="0" fontId="49" fillId="8" borderId="25" xfId="0" applyFont="1" applyFill="1" applyBorder="1" applyAlignment="1">
      <alignment horizontal="left" wrapText="1"/>
    </xf>
    <xf numFmtId="0" fontId="48" fillId="8" borderId="25" xfId="0" applyFont="1" applyFill="1" applyBorder="1" applyAlignment="1">
      <alignment horizontal="left" wrapText="1"/>
    </xf>
    <xf numFmtId="0" fontId="48" fillId="8" borderId="25" xfId="0" applyFont="1" applyFill="1" applyBorder="1" applyAlignment="1">
      <alignment horizontal="center" wrapText="1"/>
    </xf>
    <xf numFmtId="0" fontId="34" fillId="10" borderId="25" xfId="0" applyFont="1" applyFill="1" applyBorder="1" applyAlignment="1">
      <alignment horizontal="center" vertical="top" wrapText="1"/>
    </xf>
    <xf numFmtId="0" fontId="49" fillId="9" borderId="25" xfId="0" applyFont="1" applyFill="1" applyBorder="1" applyAlignment="1">
      <alignment horizontal="center" vertical="center" wrapText="1"/>
    </xf>
    <xf numFmtId="0" fontId="49" fillId="0" borderId="26" xfId="0" applyFont="1" applyBorder="1" applyAlignment="1">
      <alignment horizontal="center" vertical="center" wrapText="1"/>
    </xf>
    <xf numFmtId="0" fontId="49" fillId="0" borderId="27" xfId="0" applyFont="1" applyBorder="1" applyAlignment="1">
      <alignment horizontal="center" vertical="center" wrapText="1"/>
    </xf>
    <xf numFmtId="0" fontId="49" fillId="0" borderId="28" xfId="0" applyFont="1" applyBorder="1" applyAlignment="1">
      <alignment horizontal="center" vertical="center" wrapText="1"/>
    </xf>
    <xf numFmtId="0" fontId="49" fillId="0" borderId="29" xfId="0" applyFont="1" applyBorder="1" applyAlignment="1">
      <alignment horizontal="center" vertical="center" wrapText="1"/>
    </xf>
    <xf numFmtId="0" fontId="49" fillId="0" borderId="0" xfId="0" applyFont="1" applyAlignment="1">
      <alignment horizontal="center" vertical="center" wrapText="1"/>
    </xf>
    <xf numFmtId="0" fontId="49" fillId="0" borderId="30" xfId="0" applyFont="1" applyBorder="1" applyAlignment="1">
      <alignment horizontal="center" vertical="center" wrapText="1"/>
    </xf>
    <xf numFmtId="0" fontId="49" fillId="0" borderId="31" xfId="0" applyFont="1" applyBorder="1" applyAlignment="1">
      <alignment horizontal="center" vertical="center" wrapText="1"/>
    </xf>
    <xf numFmtId="0" fontId="49" fillId="0" borderId="32" xfId="0" applyFont="1" applyBorder="1" applyAlignment="1">
      <alignment horizontal="center" vertical="center" wrapText="1"/>
    </xf>
    <xf numFmtId="0" fontId="49" fillId="0" borderId="33" xfId="0" applyFont="1" applyBorder="1" applyAlignment="1">
      <alignment horizontal="center" vertical="center" wrapText="1"/>
    </xf>
    <xf numFmtId="0" fontId="29" fillId="0" borderId="25" xfId="0" applyFont="1" applyBorder="1" applyAlignment="1">
      <alignment horizontal="left"/>
    </xf>
    <xf numFmtId="0" fontId="29" fillId="0" borderId="25" xfId="0" applyFont="1" applyBorder="1" applyAlignment="1">
      <alignment horizontal="center"/>
    </xf>
    <xf numFmtId="0" fontId="28" fillId="9" borderId="31" xfId="0" applyFont="1" applyFill="1" applyBorder="1" applyAlignment="1">
      <alignment horizontal="left"/>
    </xf>
    <xf numFmtId="0" fontId="28" fillId="9" borderId="32" xfId="0" applyFont="1" applyFill="1" applyBorder="1" applyAlignment="1">
      <alignment horizontal="left"/>
    </xf>
    <xf numFmtId="0" fontId="28" fillId="9" borderId="33" xfId="0" applyFont="1" applyFill="1" applyBorder="1" applyAlignment="1">
      <alignment horizontal="left"/>
    </xf>
    <xf numFmtId="0" fontId="28" fillId="8" borderId="26" xfId="0" applyFont="1" applyFill="1" applyBorder="1" applyAlignment="1">
      <alignment horizontal="center" vertical="center"/>
    </xf>
    <xf numFmtId="0" fontId="29" fillId="8" borderId="27" xfId="0" applyFont="1" applyFill="1" applyBorder="1" applyAlignment="1">
      <alignment horizontal="center" vertical="center"/>
    </xf>
    <xf numFmtId="0" fontId="29" fillId="8" borderId="28" xfId="0" applyFont="1" applyFill="1" applyBorder="1" applyAlignment="1">
      <alignment horizontal="center" vertical="center"/>
    </xf>
    <xf numFmtId="0" fontId="29" fillId="8" borderId="29" xfId="0" applyFont="1" applyFill="1" applyBorder="1" applyAlignment="1">
      <alignment horizontal="center" vertical="center"/>
    </xf>
    <xf numFmtId="0" fontId="29" fillId="8" borderId="0" xfId="0" applyFont="1" applyFill="1" applyAlignment="1">
      <alignment horizontal="center" vertical="center"/>
    </xf>
    <xf numFmtId="0" fontId="29" fillId="8" borderId="30" xfId="0" applyFont="1" applyFill="1" applyBorder="1" applyAlignment="1">
      <alignment horizontal="center" vertical="center"/>
    </xf>
    <xf numFmtId="0" fontId="29" fillId="8" borderId="31" xfId="0" applyFont="1" applyFill="1" applyBorder="1" applyAlignment="1">
      <alignment horizontal="center" vertical="center"/>
    </xf>
    <xf numFmtId="0" fontId="29" fillId="8" borderId="32" xfId="0" applyFont="1" applyFill="1" applyBorder="1" applyAlignment="1">
      <alignment horizontal="center" vertical="center"/>
    </xf>
    <xf numFmtId="0" fontId="29" fillId="8" borderId="33" xfId="0" applyFont="1" applyFill="1" applyBorder="1" applyAlignment="1">
      <alignment horizontal="center" vertical="center"/>
    </xf>
    <xf numFmtId="0" fontId="13" fillId="8" borderId="0" xfId="0" applyFont="1" applyFill="1" applyAlignment="1" applyProtection="1">
      <alignment horizontal="center" vertical="center"/>
      <protection locked="0"/>
    </xf>
    <xf numFmtId="0" fontId="13" fillId="8" borderId="11" xfId="0" applyFont="1" applyFill="1" applyBorder="1" applyAlignment="1" applyProtection="1">
      <alignment horizontal="center" vertical="center"/>
      <protection locked="0"/>
    </xf>
    <xf numFmtId="0" fontId="28" fillId="10" borderId="34" xfId="0" applyFont="1" applyFill="1" applyBorder="1" applyAlignment="1">
      <alignment horizontal="center" vertical="center" wrapText="1"/>
    </xf>
    <xf numFmtId="0" fontId="28" fillId="10" borderId="35" xfId="0" applyFont="1" applyFill="1" applyBorder="1" applyAlignment="1">
      <alignment horizontal="center" vertical="center" wrapText="1"/>
    </xf>
    <xf numFmtId="0" fontId="28" fillId="10" borderId="36" xfId="0" applyFont="1" applyFill="1" applyBorder="1" applyAlignment="1">
      <alignment horizontal="center" vertical="center" wrapText="1"/>
    </xf>
    <xf numFmtId="0" fontId="29" fillId="8" borderId="0" xfId="0" applyFont="1" applyFill="1" applyAlignment="1">
      <alignment horizontal="center"/>
    </xf>
    <xf numFmtId="0" fontId="29" fillId="8" borderId="37" xfId="0" applyFont="1" applyFill="1" applyBorder="1" applyAlignment="1">
      <alignment horizontal="center"/>
    </xf>
    <xf numFmtId="0" fontId="29" fillId="8" borderId="38" xfId="0" applyFont="1" applyFill="1" applyBorder="1" applyAlignment="1">
      <alignment horizontal="center"/>
    </xf>
    <xf numFmtId="9" fontId="29" fillId="9" borderId="25" xfId="1" applyFont="1" applyFill="1" applyBorder="1" applyAlignment="1">
      <alignment horizontal="center" vertical="center"/>
    </xf>
    <xf numFmtId="0" fontId="29" fillId="8" borderId="30" xfId="0" applyFont="1" applyFill="1" applyBorder="1" applyAlignment="1">
      <alignment horizontal="center"/>
    </xf>
    <xf numFmtId="0" fontId="28" fillId="9" borderId="26" xfId="0" applyFont="1" applyFill="1" applyBorder="1" applyAlignment="1">
      <alignment horizontal="left"/>
    </xf>
    <xf numFmtId="0" fontId="28" fillId="9" borderId="27" xfId="0" applyFont="1" applyFill="1" applyBorder="1" applyAlignment="1">
      <alignment horizontal="left"/>
    </xf>
    <xf numFmtId="0" fontId="28" fillId="9" borderId="28" xfId="0" applyFont="1" applyFill="1" applyBorder="1" applyAlignment="1">
      <alignment horizontal="left"/>
    </xf>
    <xf numFmtId="0" fontId="58" fillId="0" borderId="25" xfId="0" applyFont="1" applyBorder="1" applyAlignment="1" applyProtection="1">
      <alignment horizontal="center" vertical="center"/>
      <protection locked="0"/>
    </xf>
    <xf numFmtId="0" fontId="59" fillId="13" borderId="25" xfId="0" applyFont="1" applyFill="1" applyBorder="1" applyAlignment="1" applyProtection="1">
      <alignment horizontal="center" vertical="center"/>
      <protection locked="0"/>
    </xf>
  </cellXfs>
  <cellStyles count="2">
    <cellStyle name="Normal" xfId="0" builtinId="0"/>
    <cellStyle name="Porcentaje" xfId="1" builtinId="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6666FF"/>
      <color rgb="FFEAEFFA"/>
      <color rgb="FFDAE3F6"/>
      <color rgb="FFCDFF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png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png"/><Relationship Id="rId1" Type="http://schemas.openxmlformats.org/officeDocument/2006/relationships/image" Target="../media/image8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.png"/><Relationship Id="rId1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2</xdr:col>
      <xdr:colOff>333376</xdr:colOff>
      <xdr:row>2</xdr:row>
      <xdr:rowOff>103617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22870" b="26916"/>
        <a:stretch/>
      </xdr:blipFill>
      <xdr:spPr>
        <a:xfrm>
          <a:off x="1" y="0"/>
          <a:ext cx="2609850" cy="484617"/>
        </a:xfrm>
        <a:prstGeom prst="rect">
          <a:avLst/>
        </a:prstGeom>
      </xdr:spPr>
    </xdr:pic>
    <xdr:clientData/>
  </xdr:twoCellAnchor>
  <xdr:twoCellAnchor editAs="oneCell">
    <xdr:from>
      <xdr:col>4</xdr:col>
      <xdr:colOff>352425</xdr:colOff>
      <xdr:row>3</xdr:row>
      <xdr:rowOff>0</xdr:rowOff>
    </xdr:from>
    <xdr:to>
      <xdr:col>13</xdr:col>
      <xdr:colOff>259291</xdr:colOff>
      <xdr:row>4</xdr:row>
      <xdr:rowOff>1095375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581025"/>
          <a:ext cx="6764866" cy="1295400"/>
        </a:xfrm>
        <a:prstGeom prst="rect">
          <a:avLst/>
        </a:prstGeom>
        <a:solidFill>
          <a:schemeClr val="bg1"/>
        </a:solidFill>
      </xdr:spPr>
    </xdr:pic>
    <xdr:clientData/>
  </xdr:twoCellAnchor>
  <xdr:twoCellAnchor>
    <xdr:from>
      <xdr:col>13</xdr:col>
      <xdr:colOff>228600</xdr:colOff>
      <xdr:row>2</xdr:row>
      <xdr:rowOff>180976</xdr:rowOff>
    </xdr:from>
    <xdr:to>
      <xdr:col>14</xdr:col>
      <xdr:colOff>209549</xdr:colOff>
      <xdr:row>4</xdr:row>
      <xdr:rowOff>1057276</xdr:rowOff>
    </xdr:to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10553700" y="561976"/>
          <a:ext cx="647699" cy="1266825"/>
        </a:xfrm>
        <a:prstGeom prst="rect">
          <a:avLst/>
        </a:prstGeom>
        <a:solidFill>
          <a:srgbClr val="FF00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vert270" wrap="square" rtlCol="0" anchor="ctr"/>
        <a:lstStyle/>
        <a:p>
          <a:pPr algn="ctr"/>
          <a:r>
            <a:rPr lang="es-CO" sz="1000" b="1">
              <a:solidFill>
                <a:schemeClr val="bg1"/>
              </a:solidFill>
            </a:rPr>
            <a:t>Pilar 1. Productividad</a:t>
          </a:r>
        </a:p>
      </xdr:txBody>
    </xdr:sp>
    <xdr:clientData/>
  </xdr:twoCellAnchor>
  <xdr:twoCellAnchor>
    <xdr:from>
      <xdr:col>13</xdr:col>
      <xdr:colOff>238126</xdr:colOff>
      <xdr:row>4</xdr:row>
      <xdr:rowOff>1085851</xdr:rowOff>
    </xdr:from>
    <xdr:to>
      <xdr:col>14</xdr:col>
      <xdr:colOff>209550</xdr:colOff>
      <xdr:row>5</xdr:row>
      <xdr:rowOff>1206500</xdr:rowOff>
    </xdr:to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10556876" y="1863726"/>
          <a:ext cx="638174" cy="1327149"/>
        </a:xfrm>
        <a:prstGeom prst="rect">
          <a:avLst/>
        </a:prstGeom>
        <a:solidFill>
          <a:srgbClr val="00B0F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vert270" wrap="square" rtlCol="0" anchor="ctr"/>
        <a:lstStyle/>
        <a:p>
          <a:pPr algn="ctr"/>
          <a:r>
            <a:rPr lang="es-CO" sz="1000" b="1">
              <a:solidFill>
                <a:schemeClr val="bg1"/>
              </a:solidFill>
            </a:rPr>
            <a:t>Pilar 2. Construcción de Integridad</a:t>
          </a:r>
        </a:p>
      </xdr:txBody>
    </xdr:sp>
    <xdr:clientData/>
  </xdr:twoCellAnchor>
  <xdr:twoCellAnchor editAs="oneCell">
    <xdr:from>
      <xdr:col>4</xdr:col>
      <xdr:colOff>330200</xdr:colOff>
      <xdr:row>5</xdr:row>
      <xdr:rowOff>1212850</xdr:rowOff>
    </xdr:from>
    <xdr:to>
      <xdr:col>13</xdr:col>
      <xdr:colOff>254000</xdr:colOff>
      <xdr:row>6</xdr:row>
      <xdr:rowOff>1151624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90950" y="3197225"/>
          <a:ext cx="6781800" cy="1542149"/>
        </a:xfrm>
        <a:prstGeom prst="rect">
          <a:avLst/>
        </a:prstGeom>
        <a:solidFill>
          <a:schemeClr val="bg1"/>
        </a:solidFill>
      </xdr:spPr>
    </xdr:pic>
    <xdr:clientData/>
  </xdr:twoCellAnchor>
  <xdr:twoCellAnchor>
    <xdr:from>
      <xdr:col>13</xdr:col>
      <xdr:colOff>228600</xdr:colOff>
      <xdr:row>5</xdr:row>
      <xdr:rowOff>1187451</xdr:rowOff>
    </xdr:from>
    <xdr:to>
      <xdr:col>14</xdr:col>
      <xdr:colOff>209549</xdr:colOff>
      <xdr:row>6</xdr:row>
      <xdr:rowOff>1127125</xdr:rowOff>
    </xdr:to>
    <xdr:sp macro="" textlink="">
      <xdr:nvSpPr>
        <xdr:cNvPr id="9" name="CuadroTexto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10547350" y="3171826"/>
          <a:ext cx="647699" cy="1543049"/>
        </a:xfrm>
        <a:prstGeom prst="rect">
          <a:avLst/>
        </a:prstGeom>
        <a:solidFill>
          <a:srgbClr val="6666FF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vert270" wrap="square" rtlCol="0" anchor="ctr"/>
        <a:lstStyle/>
        <a:p>
          <a:pPr algn="ctr"/>
          <a:r>
            <a:rPr lang="es-CO" sz="1000" b="1">
              <a:solidFill>
                <a:schemeClr val="bg1"/>
              </a:solidFill>
            </a:rPr>
            <a:t>Pilar 3. Gestión cultural</a:t>
          </a:r>
        </a:p>
      </xdr:txBody>
    </xdr:sp>
    <xdr:clientData/>
  </xdr:twoCellAnchor>
  <xdr:twoCellAnchor editAs="oneCell">
    <xdr:from>
      <xdr:col>4</xdr:col>
      <xdr:colOff>321112</xdr:colOff>
      <xdr:row>6</xdr:row>
      <xdr:rowOff>1181101</xdr:rowOff>
    </xdr:from>
    <xdr:to>
      <xdr:col>13</xdr:col>
      <xdr:colOff>254000</xdr:colOff>
      <xdr:row>11</xdr:row>
      <xdr:rowOff>9999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81862" y="4768851"/>
          <a:ext cx="6790888" cy="1749898"/>
        </a:xfrm>
        <a:prstGeom prst="rect">
          <a:avLst/>
        </a:prstGeom>
        <a:solidFill>
          <a:schemeClr val="bg1"/>
        </a:solidFill>
      </xdr:spPr>
    </xdr:pic>
    <xdr:clientData/>
  </xdr:twoCellAnchor>
  <xdr:twoCellAnchor>
    <xdr:from>
      <xdr:col>13</xdr:col>
      <xdr:colOff>260350</xdr:colOff>
      <xdr:row>6</xdr:row>
      <xdr:rowOff>1165226</xdr:rowOff>
    </xdr:from>
    <xdr:to>
      <xdr:col>14</xdr:col>
      <xdr:colOff>241299</xdr:colOff>
      <xdr:row>15</xdr:row>
      <xdr:rowOff>41275</xdr:rowOff>
    </xdr:to>
    <xdr:sp macro="" textlink="">
      <xdr:nvSpPr>
        <xdr:cNvPr id="12" name="CuadroTexto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10579100" y="4752976"/>
          <a:ext cx="647699" cy="1733549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vert270" wrap="square" rtlCol="0" anchor="ctr"/>
        <a:lstStyle/>
        <a:p>
          <a:pPr algn="ctr"/>
          <a:r>
            <a:rPr lang="es-CO" sz="1000" b="1">
              <a:solidFill>
                <a:srgbClr val="002060"/>
              </a:solidFill>
            </a:rPr>
            <a:t>Pilar 4. Desarrollo persona-equipo</a:t>
          </a:r>
        </a:p>
      </xdr:txBody>
    </xdr:sp>
    <xdr:clientData/>
  </xdr:twoCellAnchor>
  <xdr:twoCellAnchor editAs="oneCell">
    <xdr:from>
      <xdr:col>4</xdr:col>
      <xdr:colOff>349250</xdr:colOff>
      <xdr:row>4</xdr:row>
      <xdr:rowOff>1111250</xdr:rowOff>
    </xdr:from>
    <xdr:to>
      <xdr:col>13</xdr:col>
      <xdr:colOff>254000</xdr:colOff>
      <xdr:row>5</xdr:row>
      <xdr:rowOff>1199745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43375" y="1889125"/>
          <a:ext cx="6762750" cy="12949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644368</xdr:colOff>
      <xdr:row>0</xdr:row>
      <xdr:rowOff>39851</xdr:rowOff>
    </xdr:from>
    <xdr:to>
      <xdr:col>2</xdr:col>
      <xdr:colOff>1445197</xdr:colOff>
      <xdr:row>2</xdr:row>
      <xdr:rowOff>301625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B26055C-9284-44EE-AD0A-8BD8CD6282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30118" y="39851"/>
          <a:ext cx="1673954" cy="9920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520542</xdr:colOff>
      <xdr:row>0</xdr:row>
      <xdr:rowOff>138276</xdr:rowOff>
    </xdr:from>
    <xdr:to>
      <xdr:col>2</xdr:col>
      <xdr:colOff>1011965</xdr:colOff>
      <xdr:row>2</xdr:row>
      <xdr:rowOff>381000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62CF3A1-3732-409A-92EB-E475C03043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806292" y="138276"/>
          <a:ext cx="2263073" cy="12714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825342</xdr:colOff>
      <xdr:row>0</xdr:row>
      <xdr:rowOff>23976</xdr:rowOff>
    </xdr:from>
    <xdr:to>
      <xdr:col>2</xdr:col>
      <xdr:colOff>1200149</xdr:colOff>
      <xdr:row>2</xdr:row>
      <xdr:rowOff>372424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B531E95-2C9F-4193-AD76-69976CF7EF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149192" y="23976"/>
          <a:ext cx="2451257" cy="13771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546100</xdr:colOff>
      <xdr:row>0</xdr:row>
      <xdr:rowOff>0</xdr:rowOff>
    </xdr:from>
    <xdr:to>
      <xdr:col>1</xdr:col>
      <xdr:colOff>2478708</xdr:colOff>
      <xdr:row>5</xdr:row>
      <xdr:rowOff>1231</xdr:rowOff>
    </xdr:to>
    <xdr:pic>
      <xdr:nvPicPr>
        <xdr:cNvPr id="3" name="Imagen 2" descr="Diagrama&#10;&#10;Descripción generada automáticamente">
          <a:extLst>
            <a:ext uri="{FF2B5EF4-FFF2-40B4-BE49-F238E27FC236}">
              <a16:creationId xmlns:a16="http://schemas.microsoft.com/office/drawing/2014/main" id="{2EFB69B7-3654-C146-969B-4EB37260A1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6600" y="0"/>
          <a:ext cx="1932608" cy="110613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1127124</xdr:colOff>
      <xdr:row>0</xdr:row>
      <xdr:rowOff>90488</xdr:rowOff>
    </xdr:from>
    <xdr:to>
      <xdr:col>2</xdr:col>
      <xdr:colOff>478102</xdr:colOff>
      <xdr:row>1</xdr:row>
      <xdr:rowOff>259458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1124" y="90488"/>
          <a:ext cx="1525853" cy="534095"/>
        </a:xfrm>
        <a:prstGeom prst="rect">
          <a:avLst/>
        </a:prstGeom>
      </xdr:spPr>
    </xdr:pic>
    <xdr:clientData/>
  </xdr:twoCellAnchor>
  <xdr:twoCellAnchor editAs="oneCell">
    <xdr:from>
      <xdr:col>9</xdr:col>
      <xdr:colOff>47625</xdr:colOff>
      <xdr:row>0</xdr:row>
      <xdr:rowOff>59531</xdr:rowOff>
    </xdr:from>
    <xdr:to>
      <xdr:col>10</xdr:col>
      <xdr:colOff>677141</xdr:colOff>
      <xdr:row>1</xdr:row>
      <xdr:rowOff>323671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795625" y="59531"/>
          <a:ext cx="1804266" cy="62926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870856</xdr:colOff>
      <xdr:row>0</xdr:row>
      <xdr:rowOff>71391</xdr:rowOff>
    </xdr:from>
    <xdr:to>
      <xdr:col>2</xdr:col>
      <xdr:colOff>3023505</xdr:colOff>
      <xdr:row>3</xdr:row>
      <xdr:rowOff>89589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6285" y="71391"/>
          <a:ext cx="2152649" cy="752984"/>
        </a:xfrm>
        <a:prstGeom prst="rect">
          <a:avLst/>
        </a:prstGeom>
      </xdr:spPr>
    </xdr:pic>
    <xdr:clientData/>
  </xdr:twoCellAnchor>
  <xdr:twoCellAnchor editAs="oneCell">
    <xdr:from>
      <xdr:col>5</xdr:col>
      <xdr:colOff>2326821</xdr:colOff>
      <xdr:row>0</xdr:row>
      <xdr:rowOff>108859</xdr:rowOff>
    </xdr:from>
    <xdr:to>
      <xdr:col>6</xdr:col>
      <xdr:colOff>2258785</xdr:colOff>
      <xdr:row>3</xdr:row>
      <xdr:rowOff>79117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294428" y="108859"/>
          <a:ext cx="2653393" cy="7050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D9"/>
  <sheetViews>
    <sheetView showGridLines="0" topLeftCell="A6" zoomScale="60" zoomScaleNormal="60" workbookViewId="0">
      <selection activeCell="F8" sqref="F8"/>
    </sheetView>
  </sheetViews>
  <sheetFormatPr baseColWidth="10" defaultColWidth="11.42578125" defaultRowHeight="15"/>
  <cols>
    <col min="1" max="1" width="22.7109375" customWidth="1"/>
    <col min="14" max="14" width="10" customWidth="1"/>
  </cols>
  <sheetData>
    <row r="4" spans="1:4" ht="15.75" customHeight="1" thickBot="1"/>
    <row r="5" spans="1:4" ht="94.5" customHeight="1" thickBot="1">
      <c r="A5" s="4" t="s">
        <v>0</v>
      </c>
      <c r="B5" s="7">
        <v>0.55000000000000004</v>
      </c>
      <c r="C5" s="222" t="s">
        <v>1</v>
      </c>
      <c r="D5" s="225" t="s">
        <v>2</v>
      </c>
    </row>
    <row r="6" spans="1:4" ht="126.75" customHeight="1" thickBot="1">
      <c r="A6" s="3" t="s">
        <v>3</v>
      </c>
      <c r="B6" s="6">
        <v>0.15</v>
      </c>
      <c r="C6" s="223"/>
      <c r="D6" s="226"/>
    </row>
    <row r="7" spans="1:4" ht="94.5" customHeight="1" thickBot="1">
      <c r="A7" s="2" t="s">
        <v>4</v>
      </c>
      <c r="B7" s="6">
        <v>0.15</v>
      </c>
      <c r="C7" s="223"/>
      <c r="D7" s="226"/>
    </row>
    <row r="8" spans="1:4" ht="60.75" customHeight="1" thickBot="1">
      <c r="A8" s="1" t="s">
        <v>5</v>
      </c>
      <c r="B8" s="6">
        <v>0.15</v>
      </c>
      <c r="C8" s="223"/>
      <c r="D8" s="226"/>
    </row>
    <row r="9" spans="1:4" ht="44.25" customHeight="1" thickBot="1">
      <c r="A9" s="5" t="s">
        <v>6</v>
      </c>
      <c r="B9" s="8">
        <f>SUM(B5:B8)</f>
        <v>1</v>
      </c>
      <c r="C9" s="224"/>
      <c r="D9" s="227"/>
    </row>
  </sheetData>
  <mergeCells count="2">
    <mergeCell ref="C5:C9"/>
    <mergeCell ref="D5:D9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90"/>
  <sheetViews>
    <sheetView showGridLines="0" tabSelected="1" topLeftCell="C1" zoomScale="101" zoomScaleNormal="101" zoomScaleSheetLayoutView="10" zoomScalePageLayoutView="50" workbookViewId="0">
      <selection activeCell="H3" sqref="H3"/>
    </sheetView>
  </sheetViews>
  <sheetFormatPr baseColWidth="10" defaultColWidth="10.85546875" defaultRowHeight="18"/>
  <cols>
    <col min="1" max="1" width="4.28515625" style="50" customWidth="1"/>
    <col min="2" max="2" width="13" style="53" bestFit="1" customWidth="1"/>
    <col min="3" max="9" width="31" style="50" customWidth="1"/>
    <col min="10" max="10" width="39.85546875" style="50" customWidth="1"/>
    <col min="11" max="11" width="3.7109375" style="50" customWidth="1"/>
    <col min="12" max="16384" width="10.85546875" style="50"/>
  </cols>
  <sheetData>
    <row r="1" spans="1:13" ht="29.25" customHeight="1">
      <c r="B1" s="220"/>
      <c r="C1" s="220"/>
      <c r="D1" s="318" t="s">
        <v>218</v>
      </c>
      <c r="E1" s="318"/>
      <c r="F1" s="318"/>
      <c r="G1" s="318"/>
      <c r="H1" s="318"/>
      <c r="I1" s="318"/>
      <c r="J1" s="318"/>
    </row>
    <row r="2" spans="1:13" ht="29.25" customHeight="1">
      <c r="B2" s="220"/>
      <c r="C2" s="220"/>
      <c r="D2" s="317" t="s">
        <v>219</v>
      </c>
      <c r="E2" s="317"/>
      <c r="F2" s="317"/>
      <c r="G2" s="317"/>
      <c r="H2" s="317"/>
      <c r="I2" s="317"/>
      <c r="J2" s="317"/>
    </row>
    <row r="3" spans="1:13" ht="29.25" customHeight="1">
      <c r="B3" s="220"/>
      <c r="C3" s="220"/>
      <c r="D3" s="187" t="s">
        <v>221</v>
      </c>
      <c r="E3" s="188" t="s">
        <v>220</v>
      </c>
      <c r="F3" s="187" t="s">
        <v>222</v>
      </c>
      <c r="G3" s="188">
        <v>0</v>
      </c>
      <c r="H3" s="187" t="s">
        <v>200</v>
      </c>
      <c r="I3" s="239">
        <v>46185</v>
      </c>
      <c r="J3" s="239"/>
    </row>
    <row r="4" spans="1:13" ht="20.25">
      <c r="A4" s="48"/>
      <c r="B4" s="200"/>
      <c r="C4" s="200"/>
      <c r="D4" s="200"/>
      <c r="E4" s="200"/>
      <c r="F4" s="200"/>
      <c r="G4" s="200"/>
      <c r="H4" s="200"/>
      <c r="I4" s="200"/>
      <c r="J4" s="200"/>
      <c r="K4" s="48"/>
      <c r="L4" s="48"/>
      <c r="M4" s="48"/>
    </row>
    <row r="5" spans="1:13" s="31" customFormat="1" ht="20.25">
      <c r="A5" s="51"/>
      <c r="B5" s="201" t="s">
        <v>46</v>
      </c>
      <c r="C5" s="201" t="s">
        <v>47</v>
      </c>
      <c r="D5" s="201" t="s">
        <v>48</v>
      </c>
      <c r="E5" s="201" t="s">
        <v>49</v>
      </c>
      <c r="F5" s="201" t="s">
        <v>50</v>
      </c>
      <c r="G5" s="201" t="s">
        <v>16</v>
      </c>
      <c r="H5" s="201" t="s">
        <v>51</v>
      </c>
      <c r="I5" s="201" t="s">
        <v>52</v>
      </c>
      <c r="J5" s="201"/>
      <c r="K5" s="51"/>
      <c r="L5" s="51"/>
      <c r="M5" s="51"/>
    </row>
    <row r="6" spans="1:13" s="31" customFormat="1" ht="60.75">
      <c r="A6" s="51"/>
      <c r="B6" s="201"/>
      <c r="C6" s="201"/>
      <c r="D6" s="201"/>
      <c r="E6" s="201"/>
      <c r="F6" s="201"/>
      <c r="G6" s="201"/>
      <c r="H6" s="201"/>
      <c r="I6" s="46" t="s">
        <v>53</v>
      </c>
      <c r="J6" s="46" t="s">
        <v>54</v>
      </c>
      <c r="K6" s="51"/>
      <c r="L6" s="51"/>
      <c r="M6" s="51"/>
    </row>
    <row r="7" spans="1:13" s="31" customFormat="1" ht="20.25">
      <c r="A7" s="51"/>
      <c r="B7" s="202" t="s">
        <v>55</v>
      </c>
      <c r="C7" s="202"/>
      <c r="D7" s="202"/>
      <c r="E7" s="202"/>
      <c r="F7" s="202"/>
      <c r="G7" s="202"/>
      <c r="H7" s="202"/>
      <c r="I7" s="202"/>
      <c r="J7" s="202"/>
      <c r="K7" s="51"/>
      <c r="L7" s="51"/>
      <c r="M7" s="51"/>
    </row>
    <row r="8" spans="1:13" ht="20.25">
      <c r="A8" s="48"/>
      <c r="B8" s="197">
        <v>1</v>
      </c>
      <c r="C8" s="199"/>
      <c r="D8" s="199" t="s">
        <v>56</v>
      </c>
      <c r="E8" s="199"/>
      <c r="F8" s="203"/>
      <c r="G8" s="47"/>
      <c r="H8" s="198">
        <v>0.6</v>
      </c>
      <c r="I8" s="198"/>
      <c r="J8" s="198"/>
      <c r="K8" s="48"/>
      <c r="L8" s="48"/>
      <c r="M8" s="48"/>
    </row>
    <row r="9" spans="1:13" ht="20.25">
      <c r="A9" s="48"/>
      <c r="B9" s="197"/>
      <c r="C9" s="199"/>
      <c r="D9" s="199"/>
      <c r="E9" s="199"/>
      <c r="F9" s="199"/>
      <c r="G9" s="47"/>
      <c r="H9" s="199"/>
      <c r="I9" s="199"/>
      <c r="J9" s="199"/>
      <c r="K9" s="48"/>
      <c r="L9" s="48"/>
      <c r="M9" s="48"/>
    </row>
    <row r="10" spans="1:13" ht="20.25">
      <c r="A10" s="48"/>
      <c r="B10" s="197"/>
      <c r="C10" s="199"/>
      <c r="D10" s="199"/>
      <c r="E10" s="199"/>
      <c r="F10" s="199"/>
      <c r="G10" s="47"/>
      <c r="H10" s="199"/>
      <c r="I10" s="199"/>
      <c r="J10" s="199"/>
      <c r="K10" s="48"/>
      <c r="L10" s="48"/>
      <c r="M10" s="48"/>
    </row>
    <row r="11" spans="1:13" ht="20.25">
      <c r="A11" s="48"/>
      <c r="B11" s="197"/>
      <c r="C11" s="199"/>
      <c r="D11" s="199"/>
      <c r="E11" s="199"/>
      <c r="F11" s="199"/>
      <c r="G11" s="47"/>
      <c r="H11" s="199"/>
      <c r="I11" s="199"/>
      <c r="J11" s="199"/>
      <c r="K11" s="48"/>
      <c r="L11" s="48"/>
      <c r="M11" s="48"/>
    </row>
    <row r="12" spans="1:13" ht="20.25">
      <c r="A12" s="48"/>
      <c r="B12" s="197"/>
      <c r="C12" s="199"/>
      <c r="D12" s="199"/>
      <c r="E12" s="199"/>
      <c r="F12" s="199"/>
      <c r="G12" s="47"/>
      <c r="H12" s="199"/>
      <c r="I12" s="199"/>
      <c r="J12" s="199"/>
      <c r="K12" s="48"/>
      <c r="L12" s="48"/>
      <c r="M12" s="48"/>
    </row>
    <row r="13" spans="1:13" ht="20.25">
      <c r="A13" s="48"/>
      <c r="B13" s="197">
        <v>2</v>
      </c>
      <c r="C13" s="199"/>
      <c r="D13" s="199" t="s">
        <v>57</v>
      </c>
      <c r="E13" s="199"/>
      <c r="F13" s="203"/>
      <c r="G13" s="47"/>
      <c r="H13" s="198">
        <v>0.1</v>
      </c>
      <c r="I13" s="198"/>
      <c r="J13" s="198"/>
      <c r="K13" s="48"/>
      <c r="L13" s="48"/>
      <c r="M13" s="48"/>
    </row>
    <row r="14" spans="1:13" ht="20.25">
      <c r="A14" s="48"/>
      <c r="B14" s="197"/>
      <c r="C14" s="199"/>
      <c r="D14" s="199"/>
      <c r="E14" s="199"/>
      <c r="F14" s="199"/>
      <c r="G14" s="47"/>
      <c r="H14" s="199"/>
      <c r="I14" s="199"/>
      <c r="J14" s="199"/>
      <c r="K14" s="48"/>
      <c r="L14" s="48"/>
      <c r="M14" s="48"/>
    </row>
    <row r="15" spans="1:13" ht="20.25">
      <c r="A15" s="48"/>
      <c r="B15" s="197"/>
      <c r="C15" s="199"/>
      <c r="D15" s="199"/>
      <c r="E15" s="199"/>
      <c r="F15" s="199"/>
      <c r="G15" s="47"/>
      <c r="H15" s="199"/>
      <c r="I15" s="199"/>
      <c r="J15" s="199"/>
      <c r="K15" s="48"/>
      <c r="L15" s="48"/>
      <c r="M15" s="48"/>
    </row>
    <row r="16" spans="1:13" ht="20.25">
      <c r="A16" s="48"/>
      <c r="B16" s="197"/>
      <c r="C16" s="199"/>
      <c r="D16" s="199"/>
      <c r="E16" s="199"/>
      <c r="F16" s="199"/>
      <c r="G16" s="47"/>
      <c r="H16" s="199"/>
      <c r="I16" s="199"/>
      <c r="J16" s="199"/>
      <c r="K16" s="48"/>
      <c r="L16" s="48"/>
      <c r="M16" s="48"/>
    </row>
    <row r="17" spans="1:13" ht="20.25">
      <c r="A17" s="48"/>
      <c r="B17" s="197"/>
      <c r="C17" s="199"/>
      <c r="D17" s="199"/>
      <c r="E17" s="199"/>
      <c r="F17" s="199"/>
      <c r="G17" s="47"/>
      <c r="H17" s="199"/>
      <c r="I17" s="199"/>
      <c r="J17" s="199"/>
      <c r="K17" s="48"/>
      <c r="L17" s="48"/>
      <c r="M17" s="48"/>
    </row>
    <row r="18" spans="1:13" s="31" customFormat="1" ht="20.25">
      <c r="A18" s="51"/>
      <c r="B18" s="221" t="s">
        <v>58</v>
      </c>
      <c r="C18" s="208"/>
      <c r="D18" s="208"/>
      <c r="E18" s="208"/>
      <c r="F18" s="208"/>
      <c r="G18" s="208"/>
      <c r="H18" s="208"/>
      <c r="I18" s="208"/>
      <c r="J18" s="209"/>
      <c r="K18" s="51"/>
      <c r="L18" s="51"/>
      <c r="M18" s="51"/>
    </row>
    <row r="19" spans="1:13" ht="21" thickBot="1">
      <c r="A19" s="48"/>
      <c r="B19" s="204">
        <v>3</v>
      </c>
      <c r="C19" s="199"/>
      <c r="D19" s="199"/>
      <c r="E19" s="199"/>
      <c r="F19" s="203"/>
      <c r="G19" s="47"/>
      <c r="H19" s="198">
        <v>0.1</v>
      </c>
      <c r="I19" s="198"/>
      <c r="J19" s="198"/>
      <c r="K19" s="48"/>
      <c r="L19" s="48"/>
      <c r="M19" s="48"/>
    </row>
    <row r="20" spans="1:13" ht="21" thickBot="1">
      <c r="A20" s="48"/>
      <c r="B20" s="205"/>
      <c r="C20" s="199"/>
      <c r="D20" s="199"/>
      <c r="E20" s="199"/>
      <c r="F20" s="199"/>
      <c r="G20" s="47"/>
      <c r="H20" s="199"/>
      <c r="I20" s="199"/>
      <c r="J20" s="199"/>
      <c r="K20" s="48"/>
      <c r="L20" s="48"/>
      <c r="M20" s="48"/>
    </row>
    <row r="21" spans="1:13" ht="21" thickBot="1">
      <c r="A21" s="48"/>
      <c r="B21" s="205"/>
      <c r="C21" s="199"/>
      <c r="D21" s="199"/>
      <c r="E21" s="199"/>
      <c r="F21" s="199"/>
      <c r="G21" s="47"/>
      <c r="H21" s="199"/>
      <c r="I21" s="199"/>
      <c r="J21" s="199"/>
      <c r="K21" s="48"/>
      <c r="L21" s="48"/>
      <c r="M21" s="48"/>
    </row>
    <row r="22" spans="1:13" ht="21" thickBot="1">
      <c r="A22" s="48"/>
      <c r="B22" s="205"/>
      <c r="C22" s="199"/>
      <c r="D22" s="199"/>
      <c r="E22" s="199"/>
      <c r="F22" s="199"/>
      <c r="G22" s="47"/>
      <c r="H22" s="199"/>
      <c r="I22" s="199"/>
      <c r="J22" s="199"/>
      <c r="K22" s="48"/>
      <c r="L22" s="48"/>
      <c r="M22" s="48"/>
    </row>
    <row r="23" spans="1:13" ht="20.25">
      <c r="A23" s="48"/>
      <c r="B23" s="206"/>
      <c r="C23" s="199"/>
      <c r="D23" s="199"/>
      <c r="E23" s="199"/>
      <c r="F23" s="199"/>
      <c r="G23" s="47"/>
      <c r="H23" s="199"/>
      <c r="I23" s="199"/>
      <c r="J23" s="199"/>
      <c r="K23" s="48"/>
      <c r="L23" s="48"/>
      <c r="M23" s="48"/>
    </row>
    <row r="24" spans="1:13" s="31" customFormat="1" ht="20.25">
      <c r="A24" s="51"/>
      <c r="B24" s="207" t="s">
        <v>59</v>
      </c>
      <c r="C24" s="208"/>
      <c r="D24" s="208"/>
      <c r="E24" s="208"/>
      <c r="F24" s="208"/>
      <c r="G24" s="208"/>
      <c r="H24" s="208"/>
      <c r="I24" s="208"/>
      <c r="J24" s="209"/>
      <c r="K24" s="51"/>
      <c r="L24" s="51"/>
      <c r="M24" s="51"/>
    </row>
    <row r="25" spans="1:13" ht="21" thickBot="1">
      <c r="A25" s="48"/>
      <c r="B25" s="204">
        <v>4</v>
      </c>
      <c r="C25" s="199"/>
      <c r="D25" s="199"/>
      <c r="E25" s="199"/>
      <c r="F25" s="203"/>
      <c r="G25" s="47"/>
      <c r="H25" s="198">
        <v>0.1</v>
      </c>
      <c r="I25" s="198"/>
      <c r="J25" s="198"/>
      <c r="K25" s="48"/>
      <c r="L25" s="48"/>
      <c r="M25" s="48"/>
    </row>
    <row r="26" spans="1:13" ht="21" thickBot="1">
      <c r="A26" s="48"/>
      <c r="B26" s="205"/>
      <c r="C26" s="199"/>
      <c r="D26" s="199"/>
      <c r="E26" s="199"/>
      <c r="F26" s="199"/>
      <c r="G26" s="47"/>
      <c r="H26" s="199"/>
      <c r="I26" s="199"/>
      <c r="J26" s="199"/>
      <c r="K26" s="48"/>
      <c r="L26" s="48"/>
      <c r="M26" s="48"/>
    </row>
    <row r="27" spans="1:13" ht="21" thickBot="1">
      <c r="A27" s="48"/>
      <c r="B27" s="205"/>
      <c r="C27" s="199"/>
      <c r="D27" s="199"/>
      <c r="E27" s="199"/>
      <c r="F27" s="199"/>
      <c r="G27" s="47"/>
      <c r="H27" s="199"/>
      <c r="I27" s="199"/>
      <c r="J27" s="199"/>
      <c r="K27" s="48"/>
      <c r="L27" s="48"/>
      <c r="M27" s="48"/>
    </row>
    <row r="28" spans="1:13" ht="21" thickBot="1">
      <c r="A28" s="48"/>
      <c r="B28" s="205"/>
      <c r="C28" s="199"/>
      <c r="D28" s="199"/>
      <c r="E28" s="199"/>
      <c r="F28" s="199"/>
      <c r="G28" s="47"/>
      <c r="H28" s="199"/>
      <c r="I28" s="199"/>
      <c r="J28" s="199"/>
      <c r="K28" s="48"/>
      <c r="L28" s="48"/>
      <c r="M28" s="48"/>
    </row>
    <row r="29" spans="1:13" ht="20.25">
      <c r="A29" s="48"/>
      <c r="B29" s="206"/>
      <c r="C29" s="199"/>
      <c r="D29" s="199"/>
      <c r="E29" s="199"/>
      <c r="F29" s="199"/>
      <c r="G29" s="47"/>
      <c r="H29" s="199"/>
      <c r="I29" s="199"/>
      <c r="J29" s="199"/>
      <c r="K29" s="48"/>
      <c r="L29" s="48"/>
      <c r="M29" s="48"/>
    </row>
    <row r="30" spans="1:13" s="31" customFormat="1" ht="20.25">
      <c r="A30" s="51"/>
      <c r="B30" s="207" t="s">
        <v>60</v>
      </c>
      <c r="C30" s="208"/>
      <c r="D30" s="208"/>
      <c r="E30" s="208"/>
      <c r="F30" s="208"/>
      <c r="G30" s="208"/>
      <c r="H30" s="208"/>
      <c r="I30" s="208"/>
      <c r="J30" s="209"/>
      <c r="K30" s="51"/>
      <c r="L30" s="51"/>
      <c r="M30" s="51"/>
    </row>
    <row r="31" spans="1:13" ht="20.25">
      <c r="A31" s="48"/>
      <c r="B31" s="217">
        <v>5</v>
      </c>
      <c r="C31" s="199"/>
      <c r="D31" s="199"/>
      <c r="E31" s="199"/>
      <c r="F31" s="203"/>
      <c r="G31" s="47"/>
      <c r="H31" s="198">
        <v>0.1</v>
      </c>
      <c r="I31" s="198"/>
      <c r="J31" s="198"/>
      <c r="K31" s="48"/>
      <c r="L31" s="48"/>
      <c r="M31" s="48"/>
    </row>
    <row r="32" spans="1:13" ht="20.25">
      <c r="A32" s="48"/>
      <c r="B32" s="217"/>
      <c r="C32" s="199"/>
      <c r="D32" s="199"/>
      <c r="E32" s="199"/>
      <c r="F32" s="199"/>
      <c r="G32" s="47"/>
      <c r="H32" s="199"/>
      <c r="I32" s="199"/>
      <c r="J32" s="199"/>
      <c r="K32" s="48"/>
      <c r="L32" s="48"/>
      <c r="M32" s="48"/>
    </row>
    <row r="33" spans="1:13" ht="20.25">
      <c r="A33" s="48"/>
      <c r="B33" s="217"/>
      <c r="C33" s="199"/>
      <c r="D33" s="199"/>
      <c r="E33" s="199"/>
      <c r="F33" s="199"/>
      <c r="G33" s="47"/>
      <c r="H33" s="199"/>
      <c r="I33" s="199"/>
      <c r="J33" s="199"/>
      <c r="K33" s="48"/>
      <c r="L33" s="48"/>
      <c r="M33" s="48"/>
    </row>
    <row r="34" spans="1:13" ht="20.25">
      <c r="A34" s="48"/>
      <c r="B34" s="217"/>
      <c r="C34" s="199"/>
      <c r="D34" s="199"/>
      <c r="E34" s="199"/>
      <c r="F34" s="199"/>
      <c r="G34" s="47"/>
      <c r="H34" s="199"/>
      <c r="I34" s="199"/>
      <c r="J34" s="199"/>
      <c r="K34" s="48"/>
      <c r="L34" s="48"/>
      <c r="M34" s="48"/>
    </row>
    <row r="35" spans="1:13" ht="20.25">
      <c r="A35" s="48"/>
      <c r="B35" s="217"/>
      <c r="C35" s="199"/>
      <c r="D35" s="199"/>
      <c r="E35" s="199"/>
      <c r="F35" s="199"/>
      <c r="G35" s="47"/>
      <c r="H35" s="199"/>
      <c r="I35" s="199"/>
      <c r="J35" s="199"/>
      <c r="K35" s="48"/>
      <c r="L35" s="48"/>
      <c r="M35" s="48"/>
    </row>
    <row r="36" spans="1:13" ht="20.25">
      <c r="A36" s="48"/>
      <c r="B36" s="215" t="s">
        <v>61</v>
      </c>
      <c r="C36" s="216"/>
      <c r="D36" s="216"/>
      <c r="E36" s="216"/>
      <c r="F36" s="216"/>
      <c r="G36" s="216"/>
      <c r="H36" s="194">
        <f>IF(SUM(H31)&gt;100%,"supera el 100%",SUM(H8:H35))</f>
        <v>0.99999999999999989</v>
      </c>
      <c r="I36" s="195"/>
      <c r="J36" s="196"/>
      <c r="K36" s="48"/>
      <c r="L36" s="48"/>
      <c r="M36" s="48"/>
    </row>
    <row r="37" spans="1:13" ht="20.25">
      <c r="A37" s="48"/>
      <c r="B37" s="80"/>
      <c r="C37" s="81"/>
      <c r="D37" s="81"/>
      <c r="E37" s="81"/>
      <c r="F37" s="81"/>
      <c r="G37" s="81"/>
      <c r="H37" s="81"/>
      <c r="I37" s="81"/>
      <c r="J37" s="189"/>
      <c r="K37" s="48"/>
      <c r="L37" s="48"/>
      <c r="M37" s="48"/>
    </row>
    <row r="38" spans="1:13" ht="20.25">
      <c r="A38" s="48"/>
      <c r="B38" s="80"/>
      <c r="C38" s="81"/>
      <c r="D38" s="81"/>
      <c r="E38" s="81"/>
      <c r="F38" s="81"/>
      <c r="G38" s="212"/>
      <c r="H38" s="212"/>
      <c r="I38" s="212"/>
      <c r="J38" s="189"/>
      <c r="K38" s="48"/>
      <c r="L38" s="48"/>
      <c r="M38" s="48"/>
    </row>
    <row r="39" spans="1:13" ht="20.25">
      <c r="A39" s="48"/>
      <c r="B39" s="80"/>
      <c r="C39" s="81"/>
      <c r="D39" s="81"/>
      <c r="E39" s="81"/>
      <c r="F39" s="81"/>
      <c r="G39" s="211" t="s">
        <v>62</v>
      </c>
      <c r="H39" s="211"/>
      <c r="I39" s="211"/>
      <c r="J39" s="189"/>
      <c r="K39" s="48"/>
      <c r="L39" s="48"/>
      <c r="M39" s="48"/>
    </row>
    <row r="40" spans="1:13" ht="20.25">
      <c r="A40" s="48"/>
      <c r="B40" s="80"/>
      <c r="C40" s="81"/>
      <c r="D40" s="81"/>
      <c r="E40" s="81"/>
      <c r="F40" s="81"/>
      <c r="G40" s="81"/>
      <c r="H40" s="81"/>
      <c r="I40" s="81"/>
      <c r="J40" s="189"/>
      <c r="K40" s="48"/>
      <c r="L40" s="48"/>
      <c r="M40" s="48"/>
    </row>
    <row r="41" spans="1:13" ht="20.25">
      <c r="A41" s="48"/>
      <c r="B41" s="80"/>
      <c r="C41" s="81"/>
      <c r="D41" s="81"/>
      <c r="E41" s="81"/>
      <c r="F41" s="81"/>
      <c r="G41" s="81"/>
      <c r="H41" s="81"/>
      <c r="I41" s="81"/>
      <c r="J41" s="189"/>
      <c r="K41" s="48"/>
      <c r="L41" s="48"/>
      <c r="M41" s="48"/>
    </row>
    <row r="42" spans="1:13" ht="20.25">
      <c r="A42" s="48"/>
      <c r="B42" s="82"/>
      <c r="C42" s="83" t="s">
        <v>63</v>
      </c>
      <c r="D42" s="213"/>
      <c r="E42" s="214"/>
      <c r="F42" s="84"/>
      <c r="G42" s="212"/>
      <c r="H42" s="212"/>
      <c r="I42" s="212"/>
      <c r="J42" s="190"/>
      <c r="K42" s="48"/>
      <c r="L42" s="48"/>
      <c r="M42" s="48"/>
    </row>
    <row r="43" spans="1:13" ht="20.25">
      <c r="A43" s="48"/>
      <c r="B43" s="82"/>
      <c r="C43" s="83" t="s">
        <v>64</v>
      </c>
      <c r="D43" s="210"/>
      <c r="E43" s="210"/>
      <c r="F43" s="84"/>
      <c r="G43" s="211" t="s">
        <v>65</v>
      </c>
      <c r="H43" s="211"/>
      <c r="I43" s="211"/>
      <c r="J43" s="191"/>
      <c r="K43" s="48"/>
      <c r="L43" s="48"/>
      <c r="M43" s="48"/>
    </row>
    <row r="44" spans="1:13" ht="20.25">
      <c r="A44" s="48"/>
      <c r="B44" s="192"/>
      <c r="C44" s="193"/>
      <c r="D44" s="153"/>
      <c r="E44" s="153"/>
      <c r="F44" s="153"/>
      <c r="G44" s="153"/>
      <c r="H44" s="153"/>
      <c r="I44" s="153"/>
      <c r="J44" s="155"/>
      <c r="K44" s="48"/>
      <c r="L44" s="48"/>
      <c r="M44" s="48"/>
    </row>
    <row r="45" spans="1:13" s="49" customFormat="1">
      <c r="A45" s="48"/>
      <c r="B45" s="51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</row>
    <row r="46" spans="1:13" s="49" customFormat="1">
      <c r="A46" s="48"/>
      <c r="B46" s="51"/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48"/>
    </row>
    <row r="47" spans="1:13" s="49" customFormat="1">
      <c r="B47" s="52"/>
    </row>
    <row r="48" spans="1:13" s="49" customFormat="1">
      <c r="B48" s="52"/>
    </row>
    <row r="49" spans="2:2" s="49" customFormat="1">
      <c r="B49" s="52"/>
    </row>
    <row r="50" spans="2:2" s="49" customFormat="1">
      <c r="B50" s="52"/>
    </row>
    <row r="51" spans="2:2" s="49" customFormat="1">
      <c r="B51" s="52"/>
    </row>
    <row r="52" spans="2:2" s="49" customFormat="1">
      <c r="B52" s="52"/>
    </row>
    <row r="53" spans="2:2" s="49" customFormat="1">
      <c r="B53" s="52"/>
    </row>
    <row r="54" spans="2:2" s="49" customFormat="1">
      <c r="B54" s="52"/>
    </row>
    <row r="55" spans="2:2" s="49" customFormat="1">
      <c r="B55" s="52"/>
    </row>
    <row r="56" spans="2:2" s="49" customFormat="1">
      <c r="B56" s="52"/>
    </row>
    <row r="57" spans="2:2" s="49" customFormat="1">
      <c r="B57" s="52"/>
    </row>
    <row r="58" spans="2:2" s="49" customFormat="1">
      <c r="B58" s="52"/>
    </row>
    <row r="59" spans="2:2" s="49" customFormat="1">
      <c r="B59" s="52"/>
    </row>
    <row r="60" spans="2:2" s="49" customFormat="1">
      <c r="B60" s="52"/>
    </row>
    <row r="61" spans="2:2" s="49" customFormat="1">
      <c r="B61" s="52"/>
    </row>
    <row r="62" spans="2:2" s="49" customFormat="1">
      <c r="B62" s="52"/>
    </row>
    <row r="63" spans="2:2" s="49" customFormat="1">
      <c r="B63" s="52"/>
    </row>
    <row r="64" spans="2:2" s="49" customFormat="1">
      <c r="B64" s="52"/>
    </row>
    <row r="65" spans="2:2" s="49" customFormat="1">
      <c r="B65" s="52"/>
    </row>
    <row r="66" spans="2:2" s="49" customFormat="1">
      <c r="B66" s="52"/>
    </row>
    <row r="67" spans="2:2" s="49" customFormat="1">
      <c r="B67" s="52"/>
    </row>
    <row r="68" spans="2:2" s="49" customFormat="1">
      <c r="B68" s="52"/>
    </row>
    <row r="69" spans="2:2" s="49" customFormat="1">
      <c r="B69" s="52"/>
    </row>
    <row r="70" spans="2:2" s="49" customFormat="1">
      <c r="B70" s="52"/>
    </row>
    <row r="71" spans="2:2" s="49" customFormat="1">
      <c r="B71" s="52"/>
    </row>
    <row r="72" spans="2:2" s="49" customFormat="1">
      <c r="B72" s="52"/>
    </row>
    <row r="73" spans="2:2" s="49" customFormat="1">
      <c r="B73" s="52"/>
    </row>
    <row r="74" spans="2:2" s="49" customFormat="1">
      <c r="B74" s="52"/>
    </row>
    <row r="75" spans="2:2" s="49" customFormat="1">
      <c r="B75" s="52"/>
    </row>
    <row r="76" spans="2:2" s="49" customFormat="1">
      <c r="B76" s="52"/>
    </row>
    <row r="77" spans="2:2" s="49" customFormat="1">
      <c r="B77" s="52"/>
    </row>
    <row r="78" spans="2:2" s="49" customFormat="1">
      <c r="B78" s="52"/>
    </row>
    <row r="79" spans="2:2" s="49" customFormat="1">
      <c r="B79" s="52"/>
    </row>
    <row r="80" spans="2:2" s="49" customFormat="1">
      <c r="B80" s="52"/>
    </row>
    <row r="81" spans="2:2" s="49" customFormat="1">
      <c r="B81" s="52"/>
    </row>
    <row r="82" spans="2:2" s="49" customFormat="1">
      <c r="B82" s="52"/>
    </row>
    <row r="83" spans="2:2" s="49" customFormat="1">
      <c r="B83" s="52"/>
    </row>
    <row r="84" spans="2:2" s="49" customFormat="1">
      <c r="B84" s="52"/>
    </row>
    <row r="85" spans="2:2" s="49" customFormat="1">
      <c r="B85" s="52"/>
    </row>
    <row r="86" spans="2:2" s="49" customFormat="1">
      <c r="B86" s="52"/>
    </row>
    <row r="87" spans="2:2" s="49" customFormat="1">
      <c r="B87" s="52"/>
    </row>
    <row r="88" spans="2:2" s="49" customFormat="1">
      <c r="B88" s="52"/>
    </row>
    <row r="89" spans="2:2" s="49" customFormat="1">
      <c r="B89" s="52"/>
    </row>
    <row r="90" spans="2:2" s="49" customFormat="1">
      <c r="B90" s="52"/>
    </row>
  </sheetData>
  <mergeCells count="64">
    <mergeCell ref="D1:J1"/>
    <mergeCell ref="D2:J2"/>
    <mergeCell ref="I3:J3"/>
    <mergeCell ref="B1:C3"/>
    <mergeCell ref="B24:J24"/>
    <mergeCell ref="B13:B17"/>
    <mergeCell ref="C13:C17"/>
    <mergeCell ref="D13:D17"/>
    <mergeCell ref="E13:E17"/>
    <mergeCell ref="F13:F17"/>
    <mergeCell ref="J19:J23"/>
    <mergeCell ref="B18:J18"/>
    <mergeCell ref="H19:H23"/>
    <mergeCell ref="I19:I23"/>
    <mergeCell ref="B19:B23"/>
    <mergeCell ref="C19:C23"/>
    <mergeCell ref="D43:E43"/>
    <mergeCell ref="G43:I43"/>
    <mergeCell ref="G38:I38"/>
    <mergeCell ref="G39:I39"/>
    <mergeCell ref="I31:I35"/>
    <mergeCell ref="D42:E42"/>
    <mergeCell ref="G42:I42"/>
    <mergeCell ref="B36:G36"/>
    <mergeCell ref="B31:B35"/>
    <mergeCell ref="C31:C35"/>
    <mergeCell ref="H25:H29"/>
    <mergeCell ref="I25:I29"/>
    <mergeCell ref="D31:D35"/>
    <mergeCell ref="E31:E35"/>
    <mergeCell ref="B25:B29"/>
    <mergeCell ref="D25:D29"/>
    <mergeCell ref="E25:E29"/>
    <mergeCell ref="B30:J30"/>
    <mergeCell ref="J25:J29"/>
    <mergeCell ref="F31:F35"/>
    <mergeCell ref="H31:H35"/>
    <mergeCell ref="J31:J35"/>
    <mergeCell ref="F25:F29"/>
    <mergeCell ref="C25:C29"/>
    <mergeCell ref="J13:J17"/>
    <mergeCell ref="J8:J12"/>
    <mergeCell ref="E8:E12"/>
    <mergeCell ref="F8:F12"/>
    <mergeCell ref="D19:D23"/>
    <mergeCell ref="E19:E23"/>
    <mergeCell ref="F19:F23"/>
    <mergeCell ref="H13:H17"/>
    <mergeCell ref="I13:I17"/>
    <mergeCell ref="B8:B12"/>
    <mergeCell ref="H8:H12"/>
    <mergeCell ref="C8:C12"/>
    <mergeCell ref="B4:J4"/>
    <mergeCell ref="H5:H6"/>
    <mergeCell ref="I5:J5"/>
    <mergeCell ref="G5:G6"/>
    <mergeCell ref="B7:J7"/>
    <mergeCell ref="B5:B6"/>
    <mergeCell ref="C5:C6"/>
    <mergeCell ref="D5:D6"/>
    <mergeCell ref="E5:E6"/>
    <mergeCell ref="F5:F6"/>
    <mergeCell ref="D8:D12"/>
    <mergeCell ref="I8:I12"/>
  </mergeCells>
  <dataValidations count="1">
    <dataValidation allowBlank="1" showInputMessage="1" showErrorMessage="1" errorTitle="error" error="solo datos númericos" sqref="H25:H29 H19:H23 H31:H35 H8:H17" xr:uid="{00000000-0002-0000-0200-000000000000}"/>
  </dataValidations>
  <printOptions horizontalCentered="1" verticalCentered="1"/>
  <pageMargins left="0.35433070866141736" right="0.31496062992125984" top="0.19685039370078741" bottom="0.19685039370078741" header="0.31496062992125984" footer="0.31496062992125984"/>
  <pageSetup paperSize="14" scale="57" orientation="landscape" r:id="rId1"/>
  <headerFooter>
    <oddFooter>&amp;RPágina &amp;P de &amp;N</oddFooter>
  </headerFooter>
  <rowBreaks count="2" manualBreakCount="2">
    <brk id="17" max="9" man="1"/>
    <brk id="44" max="17" man="1"/>
  </row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BB89"/>
  <sheetViews>
    <sheetView zoomScale="50" zoomScaleNormal="50" workbookViewId="0">
      <selection activeCell="E4" sqref="E4:E5"/>
    </sheetView>
  </sheetViews>
  <sheetFormatPr baseColWidth="10" defaultColWidth="10.85546875" defaultRowHeight="18.75"/>
  <cols>
    <col min="1" max="1" width="4.28515625" style="56" customWidth="1"/>
    <col min="2" max="2" width="26.42578125" style="64" customWidth="1"/>
    <col min="3" max="14" width="26.42578125" style="56" customWidth="1"/>
    <col min="15" max="15" width="3.7109375" style="56" customWidth="1"/>
    <col min="16" max="54" width="10.85546875" style="55"/>
    <col min="55" max="16384" width="10.85546875" style="56"/>
  </cols>
  <sheetData>
    <row r="1" spans="1:54" ht="39.75" customHeight="1">
      <c r="B1" s="220"/>
      <c r="C1" s="220"/>
      <c r="D1" s="240" t="s">
        <v>211</v>
      </c>
      <c r="E1" s="240"/>
      <c r="F1" s="240"/>
      <c r="G1" s="240"/>
      <c r="H1" s="240"/>
      <c r="I1" s="240"/>
      <c r="J1" s="240"/>
      <c r="K1" s="240"/>
      <c r="L1" s="240"/>
      <c r="M1" s="240"/>
      <c r="N1" s="240"/>
    </row>
    <row r="2" spans="1:54" ht="39.75" customHeight="1">
      <c r="B2" s="220"/>
      <c r="C2" s="220"/>
      <c r="D2" s="219" t="s">
        <v>66</v>
      </c>
      <c r="E2" s="219"/>
      <c r="F2" s="219"/>
      <c r="G2" s="219"/>
      <c r="H2" s="219"/>
      <c r="I2" s="219"/>
      <c r="J2" s="219"/>
      <c r="K2" s="219"/>
      <c r="L2" s="219"/>
      <c r="M2" s="219"/>
      <c r="N2" s="219"/>
    </row>
    <row r="3" spans="1:54" ht="39.75" customHeight="1">
      <c r="B3" s="220"/>
      <c r="C3" s="220"/>
      <c r="D3" s="187" t="s">
        <v>212</v>
      </c>
      <c r="E3" s="241" t="s">
        <v>217</v>
      </c>
      <c r="F3" s="241"/>
      <c r="G3" s="240" t="s">
        <v>213</v>
      </c>
      <c r="H3" s="240"/>
      <c r="I3" s="241">
        <v>0</v>
      </c>
      <c r="J3" s="241"/>
      <c r="K3" s="240" t="s">
        <v>214</v>
      </c>
      <c r="L3" s="240"/>
      <c r="M3" s="239" t="s">
        <v>215</v>
      </c>
      <c r="N3" s="239"/>
    </row>
    <row r="4" spans="1:54" s="9" customFormat="1" ht="28.5">
      <c r="A4" s="57"/>
      <c r="B4" s="228" t="s">
        <v>46</v>
      </c>
      <c r="C4" s="228" t="s">
        <v>47</v>
      </c>
      <c r="D4" s="228" t="s">
        <v>48</v>
      </c>
      <c r="E4" s="228" t="s">
        <v>49</v>
      </c>
      <c r="F4" s="228" t="s">
        <v>50</v>
      </c>
      <c r="G4" s="228" t="s">
        <v>16</v>
      </c>
      <c r="H4" s="228" t="s">
        <v>51</v>
      </c>
      <c r="I4" s="228" t="s">
        <v>52</v>
      </c>
      <c r="J4" s="228"/>
      <c r="K4" s="228" t="s">
        <v>34</v>
      </c>
      <c r="L4" s="228"/>
      <c r="M4" s="228" t="s">
        <v>67</v>
      </c>
      <c r="N4" s="228"/>
      <c r="O4" s="57"/>
      <c r="P4" s="57"/>
      <c r="Q4" s="57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</row>
    <row r="5" spans="1:54" s="9" customFormat="1" ht="93">
      <c r="A5" s="57"/>
      <c r="B5" s="229"/>
      <c r="C5" s="229"/>
      <c r="D5" s="229"/>
      <c r="E5" s="229"/>
      <c r="F5" s="229"/>
      <c r="G5" s="229"/>
      <c r="H5" s="229"/>
      <c r="I5" s="43" t="s">
        <v>53</v>
      </c>
      <c r="J5" s="43" t="s">
        <v>68</v>
      </c>
      <c r="K5" s="43" t="s">
        <v>69</v>
      </c>
      <c r="L5" s="43" t="s">
        <v>70</v>
      </c>
      <c r="M5" s="229" t="s">
        <v>71</v>
      </c>
      <c r="N5" s="229"/>
      <c r="O5" s="57"/>
      <c r="P5" s="57"/>
      <c r="Q5" s="57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</row>
    <row r="6" spans="1:54" s="9" customFormat="1" ht="28.5">
      <c r="A6" s="57"/>
      <c r="B6" s="230" t="s">
        <v>55</v>
      </c>
      <c r="C6" s="230"/>
      <c r="D6" s="230"/>
      <c r="E6" s="230"/>
      <c r="F6" s="230"/>
      <c r="G6" s="230"/>
      <c r="H6" s="230"/>
      <c r="I6" s="230"/>
      <c r="J6" s="230"/>
      <c r="K6" s="230"/>
      <c r="L6" s="230"/>
      <c r="M6" s="230"/>
      <c r="N6" s="230"/>
      <c r="O6" s="57"/>
      <c r="P6" s="57"/>
      <c r="Q6" s="57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</row>
    <row r="7" spans="1:54" ht="26.25">
      <c r="A7" s="54"/>
      <c r="B7" s="234">
        <v>1</v>
      </c>
      <c r="C7" s="232" t="e">
        <f>F1Concertación!C8:C12</f>
        <v>#VALUE!</v>
      </c>
      <c r="D7" s="232" t="e">
        <f>F1Concertación!D8:D12</f>
        <v>#VALUE!</v>
      </c>
      <c r="E7" s="232" t="e">
        <f>F1Concertación!E8:E12</f>
        <v>#VALUE!</v>
      </c>
      <c r="F7" s="233" t="e">
        <f>F1Concertación!F8:F12</f>
        <v>#VALUE!</v>
      </c>
      <c r="G7" s="69">
        <f>F1Concertación!G8</f>
        <v>0</v>
      </c>
      <c r="H7" s="231">
        <v>0.6</v>
      </c>
      <c r="I7" s="231" t="e">
        <f>F1Concertación!I8:I12</f>
        <v>#VALUE!</v>
      </c>
      <c r="J7" s="231"/>
      <c r="K7" s="232"/>
      <c r="L7" s="232"/>
      <c r="M7" s="232"/>
      <c r="N7" s="232"/>
      <c r="O7" s="54"/>
      <c r="P7" s="54"/>
      <c r="Q7" s="54"/>
    </row>
    <row r="8" spans="1:54" ht="26.25">
      <c r="A8" s="54"/>
      <c r="B8" s="234"/>
      <c r="C8" s="232"/>
      <c r="D8" s="232"/>
      <c r="E8" s="232"/>
      <c r="F8" s="232"/>
      <c r="G8" s="69">
        <f>F1Concertación!G9</f>
        <v>0</v>
      </c>
      <c r="H8" s="232"/>
      <c r="I8" s="232"/>
      <c r="J8" s="232"/>
      <c r="K8" s="232"/>
      <c r="L8" s="232"/>
      <c r="M8" s="232"/>
      <c r="N8" s="232"/>
      <c r="O8" s="54"/>
      <c r="P8" s="54"/>
      <c r="Q8" s="54"/>
    </row>
    <row r="9" spans="1:54" ht="26.25">
      <c r="A9" s="54"/>
      <c r="B9" s="234"/>
      <c r="C9" s="232"/>
      <c r="D9" s="232"/>
      <c r="E9" s="232"/>
      <c r="F9" s="232"/>
      <c r="G9" s="69">
        <f>F1Concertación!G10</f>
        <v>0</v>
      </c>
      <c r="H9" s="232"/>
      <c r="I9" s="232"/>
      <c r="J9" s="232"/>
      <c r="K9" s="232"/>
      <c r="L9" s="232"/>
      <c r="M9" s="232"/>
      <c r="N9" s="232"/>
      <c r="O9" s="54"/>
      <c r="P9" s="54"/>
      <c r="Q9" s="54"/>
    </row>
    <row r="10" spans="1:54" ht="26.25">
      <c r="A10" s="54"/>
      <c r="B10" s="234"/>
      <c r="C10" s="232"/>
      <c r="D10" s="232"/>
      <c r="E10" s="232"/>
      <c r="F10" s="232"/>
      <c r="G10" s="69">
        <f>F1Concertación!G11</f>
        <v>0</v>
      </c>
      <c r="H10" s="232"/>
      <c r="I10" s="232"/>
      <c r="J10" s="232"/>
      <c r="K10" s="232"/>
      <c r="L10" s="232"/>
      <c r="M10" s="232"/>
      <c r="N10" s="232"/>
      <c r="O10" s="54"/>
      <c r="P10" s="54"/>
      <c r="Q10" s="54"/>
    </row>
    <row r="11" spans="1:54" ht="26.25">
      <c r="A11" s="54"/>
      <c r="B11" s="234"/>
      <c r="C11" s="232"/>
      <c r="D11" s="232"/>
      <c r="E11" s="232"/>
      <c r="F11" s="232"/>
      <c r="G11" s="69">
        <f>F1Concertación!G12</f>
        <v>0</v>
      </c>
      <c r="H11" s="232"/>
      <c r="I11" s="232"/>
      <c r="J11" s="232"/>
      <c r="K11" s="232"/>
      <c r="L11" s="232"/>
      <c r="M11" s="232"/>
      <c r="N11" s="232"/>
      <c r="O11" s="54"/>
      <c r="P11" s="54"/>
      <c r="Q11" s="54"/>
    </row>
    <row r="12" spans="1:54" ht="26.25">
      <c r="A12" s="54"/>
      <c r="B12" s="234">
        <v>2</v>
      </c>
      <c r="C12" s="232" t="e">
        <f>F1Concertación!C13:C17</f>
        <v>#VALUE!</v>
      </c>
      <c r="D12" s="232" t="e">
        <f>F1Concertación!D13:D17</f>
        <v>#VALUE!</v>
      </c>
      <c r="E12" s="232" t="e">
        <f>F1Concertación!E13:E17</f>
        <v>#VALUE!</v>
      </c>
      <c r="F12" s="233" t="e">
        <f>F1Concertación!F13:F17</f>
        <v>#VALUE!</v>
      </c>
      <c r="G12" s="69">
        <f>F1Concertación!G13</f>
        <v>0</v>
      </c>
      <c r="H12" s="231">
        <v>0.1</v>
      </c>
      <c r="I12" s="231" t="e">
        <f>F1Concertación!I13:I17</f>
        <v>#VALUE!</v>
      </c>
      <c r="J12" s="231"/>
      <c r="K12" s="232"/>
      <c r="L12" s="232"/>
      <c r="M12" s="232"/>
      <c r="N12" s="232"/>
      <c r="O12" s="54"/>
      <c r="P12" s="54"/>
      <c r="Q12" s="54"/>
    </row>
    <row r="13" spans="1:54" ht="26.25">
      <c r="A13" s="54"/>
      <c r="B13" s="234"/>
      <c r="C13" s="232"/>
      <c r="D13" s="232"/>
      <c r="E13" s="232"/>
      <c r="F13" s="232"/>
      <c r="G13" s="69">
        <f>F1Concertación!G14</f>
        <v>0</v>
      </c>
      <c r="H13" s="232"/>
      <c r="I13" s="232"/>
      <c r="J13" s="232"/>
      <c r="K13" s="232"/>
      <c r="L13" s="232"/>
      <c r="M13" s="232"/>
      <c r="N13" s="232"/>
      <c r="O13" s="54"/>
      <c r="P13" s="54"/>
      <c r="Q13" s="54"/>
    </row>
    <row r="14" spans="1:54" ht="26.25">
      <c r="A14" s="54"/>
      <c r="B14" s="234"/>
      <c r="C14" s="232"/>
      <c r="D14" s="232"/>
      <c r="E14" s="232"/>
      <c r="F14" s="232"/>
      <c r="G14" s="69">
        <f>F1Concertación!G15</f>
        <v>0</v>
      </c>
      <c r="H14" s="232"/>
      <c r="I14" s="232"/>
      <c r="J14" s="232"/>
      <c r="K14" s="232"/>
      <c r="L14" s="232"/>
      <c r="M14" s="232"/>
      <c r="N14" s="232"/>
      <c r="O14" s="54"/>
      <c r="P14" s="54"/>
      <c r="Q14" s="54"/>
    </row>
    <row r="15" spans="1:54" ht="26.25">
      <c r="A15" s="54"/>
      <c r="B15" s="234"/>
      <c r="C15" s="232"/>
      <c r="D15" s="232"/>
      <c r="E15" s="232"/>
      <c r="F15" s="232"/>
      <c r="G15" s="69">
        <f>F1Concertación!G16</f>
        <v>0</v>
      </c>
      <c r="H15" s="232"/>
      <c r="I15" s="232"/>
      <c r="J15" s="232"/>
      <c r="K15" s="232"/>
      <c r="L15" s="232"/>
      <c r="M15" s="232"/>
      <c r="N15" s="232"/>
      <c r="O15" s="54"/>
      <c r="P15" s="54"/>
      <c r="Q15" s="54"/>
    </row>
    <row r="16" spans="1:54" ht="26.25">
      <c r="A16" s="54"/>
      <c r="B16" s="234"/>
      <c r="C16" s="232"/>
      <c r="D16" s="232"/>
      <c r="E16" s="232"/>
      <c r="F16" s="232"/>
      <c r="G16" s="69">
        <f>F1Concertación!G17</f>
        <v>0</v>
      </c>
      <c r="H16" s="232"/>
      <c r="I16" s="232"/>
      <c r="J16" s="232"/>
      <c r="K16" s="232"/>
      <c r="L16" s="232"/>
      <c r="M16" s="232"/>
      <c r="N16" s="232"/>
      <c r="O16" s="54"/>
      <c r="P16" s="54"/>
      <c r="Q16" s="54"/>
    </row>
    <row r="17" spans="1:54" s="9" customFormat="1" ht="28.5">
      <c r="A17" s="57"/>
      <c r="B17" s="230" t="s">
        <v>58</v>
      </c>
      <c r="C17" s="230"/>
      <c r="D17" s="230"/>
      <c r="E17" s="230"/>
      <c r="F17" s="230"/>
      <c r="G17" s="230"/>
      <c r="H17" s="230"/>
      <c r="I17" s="230"/>
      <c r="J17" s="230"/>
      <c r="K17" s="230"/>
      <c r="L17" s="230"/>
      <c r="M17" s="230"/>
      <c r="N17" s="230"/>
      <c r="O17" s="57"/>
      <c r="P17" s="57"/>
      <c r="Q17" s="57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</row>
    <row r="18" spans="1:54" ht="26.25">
      <c r="A18" s="54"/>
      <c r="B18" s="234">
        <v>3</v>
      </c>
      <c r="C18" s="232" t="e">
        <f>F1Concertación!C19:C23</f>
        <v>#VALUE!</v>
      </c>
      <c r="D18" s="232" t="e">
        <f>F1Concertación!D19:D23</f>
        <v>#VALUE!</v>
      </c>
      <c r="E18" s="232" t="e">
        <f>F1Concertación!E19:E23</f>
        <v>#VALUE!</v>
      </c>
      <c r="F18" s="233" t="e">
        <f>F1Concertación!F19:F23</f>
        <v>#VALUE!</v>
      </c>
      <c r="G18" s="69">
        <f>F1Concertación!G19</f>
        <v>0</v>
      </c>
      <c r="H18" s="231">
        <v>0.1</v>
      </c>
      <c r="I18" s="231" t="e">
        <f>F1Concertación!I19:I23</f>
        <v>#VALUE!</v>
      </c>
      <c r="J18" s="231"/>
      <c r="K18" s="232"/>
      <c r="L18" s="232"/>
      <c r="M18" s="232"/>
      <c r="N18" s="232"/>
      <c r="O18" s="54"/>
      <c r="P18" s="54"/>
      <c r="Q18" s="54"/>
    </row>
    <row r="19" spans="1:54" ht="26.25">
      <c r="A19" s="54"/>
      <c r="B19" s="234"/>
      <c r="C19" s="232"/>
      <c r="D19" s="232"/>
      <c r="E19" s="232"/>
      <c r="F19" s="232"/>
      <c r="G19" s="69">
        <f>F1Concertación!G26</f>
        <v>0</v>
      </c>
      <c r="H19" s="232"/>
      <c r="I19" s="232"/>
      <c r="J19" s="232"/>
      <c r="K19" s="232"/>
      <c r="L19" s="232"/>
      <c r="M19" s="232"/>
      <c r="N19" s="232"/>
      <c r="O19" s="54"/>
      <c r="P19" s="54"/>
      <c r="Q19" s="54"/>
    </row>
    <row r="20" spans="1:54" ht="26.25">
      <c r="A20" s="54"/>
      <c r="B20" s="234"/>
      <c r="C20" s="232"/>
      <c r="D20" s="232"/>
      <c r="E20" s="232"/>
      <c r="F20" s="232"/>
      <c r="G20" s="69">
        <f>F1Concertación!G21</f>
        <v>0</v>
      </c>
      <c r="H20" s="232"/>
      <c r="I20" s="232"/>
      <c r="J20" s="232"/>
      <c r="K20" s="232"/>
      <c r="L20" s="232"/>
      <c r="M20" s="232"/>
      <c r="N20" s="232"/>
      <c r="O20" s="54"/>
      <c r="P20" s="54"/>
      <c r="Q20" s="54"/>
    </row>
    <row r="21" spans="1:54" ht="26.25">
      <c r="A21" s="54"/>
      <c r="B21" s="234"/>
      <c r="C21" s="232"/>
      <c r="D21" s="232"/>
      <c r="E21" s="232"/>
      <c r="F21" s="232"/>
      <c r="G21" s="69">
        <f>F1Concertación!G22</f>
        <v>0</v>
      </c>
      <c r="H21" s="232"/>
      <c r="I21" s="232"/>
      <c r="J21" s="232"/>
      <c r="K21" s="232"/>
      <c r="L21" s="232"/>
      <c r="M21" s="232"/>
      <c r="N21" s="232"/>
      <c r="O21" s="54"/>
      <c r="P21" s="54"/>
      <c r="Q21" s="54"/>
    </row>
    <row r="22" spans="1:54" ht="26.25">
      <c r="A22" s="54"/>
      <c r="B22" s="234"/>
      <c r="C22" s="232"/>
      <c r="D22" s="232"/>
      <c r="E22" s="232"/>
      <c r="F22" s="232"/>
      <c r="G22" s="69">
        <f>F1Concertación!G23</f>
        <v>0</v>
      </c>
      <c r="H22" s="232"/>
      <c r="I22" s="232"/>
      <c r="J22" s="232"/>
      <c r="K22" s="232"/>
      <c r="L22" s="232"/>
      <c r="M22" s="232"/>
      <c r="N22" s="232"/>
      <c r="O22" s="54"/>
      <c r="P22" s="54"/>
      <c r="Q22" s="54"/>
    </row>
    <row r="23" spans="1:54" s="9" customFormat="1" ht="28.5">
      <c r="A23" s="57"/>
      <c r="B23" s="230" t="s">
        <v>59</v>
      </c>
      <c r="C23" s="230"/>
      <c r="D23" s="230"/>
      <c r="E23" s="230"/>
      <c r="F23" s="230"/>
      <c r="G23" s="230"/>
      <c r="H23" s="230"/>
      <c r="I23" s="230"/>
      <c r="J23" s="230"/>
      <c r="K23" s="230"/>
      <c r="L23" s="230"/>
      <c r="M23" s="230"/>
      <c r="N23" s="230"/>
      <c r="O23" s="57"/>
      <c r="P23" s="57"/>
      <c r="Q23" s="57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</row>
    <row r="24" spans="1:54" ht="26.25">
      <c r="A24" s="54"/>
      <c r="B24" s="234">
        <v>4</v>
      </c>
      <c r="C24" s="232" t="e">
        <f>F1Concertación!C25:C29</f>
        <v>#VALUE!</v>
      </c>
      <c r="D24" s="232" t="e">
        <f>F1Concertación!D25:D29</f>
        <v>#VALUE!</v>
      </c>
      <c r="E24" s="232" t="e">
        <f>F1Concertación!E25:E29</f>
        <v>#VALUE!</v>
      </c>
      <c r="F24" s="233" t="e">
        <f>F1Concertación!F25:F29</f>
        <v>#VALUE!</v>
      </c>
      <c r="G24" s="69">
        <f>F1Concertación!G25</f>
        <v>0</v>
      </c>
      <c r="H24" s="231">
        <v>0.1</v>
      </c>
      <c r="I24" s="231" t="e">
        <f>F1Concertación!I25:I29</f>
        <v>#VALUE!</v>
      </c>
      <c r="J24" s="231"/>
      <c r="K24" s="232"/>
      <c r="L24" s="232"/>
      <c r="M24" s="232"/>
      <c r="N24" s="232"/>
      <c r="O24" s="54"/>
      <c r="P24" s="54"/>
      <c r="Q24" s="54"/>
    </row>
    <row r="25" spans="1:54" ht="26.25">
      <c r="A25" s="54"/>
      <c r="B25" s="234"/>
      <c r="C25" s="232"/>
      <c r="D25" s="232"/>
      <c r="E25" s="232"/>
      <c r="F25" s="232"/>
      <c r="G25" s="69">
        <f>F1Concertación!G26</f>
        <v>0</v>
      </c>
      <c r="H25" s="232"/>
      <c r="I25" s="232"/>
      <c r="J25" s="232"/>
      <c r="K25" s="232"/>
      <c r="L25" s="232"/>
      <c r="M25" s="232"/>
      <c r="N25" s="232"/>
      <c r="O25" s="54"/>
      <c r="P25" s="54"/>
      <c r="Q25" s="54"/>
    </row>
    <row r="26" spans="1:54" ht="26.25">
      <c r="A26" s="54"/>
      <c r="B26" s="234"/>
      <c r="C26" s="232"/>
      <c r="D26" s="232"/>
      <c r="E26" s="232"/>
      <c r="F26" s="232"/>
      <c r="G26" s="69">
        <f>F1Concertación!G27</f>
        <v>0</v>
      </c>
      <c r="H26" s="232"/>
      <c r="I26" s="232"/>
      <c r="J26" s="232"/>
      <c r="K26" s="232"/>
      <c r="L26" s="232"/>
      <c r="M26" s="232"/>
      <c r="N26" s="232"/>
      <c r="O26" s="54"/>
      <c r="P26" s="54"/>
      <c r="Q26" s="54"/>
    </row>
    <row r="27" spans="1:54" ht="26.25">
      <c r="A27" s="54"/>
      <c r="B27" s="234"/>
      <c r="C27" s="232"/>
      <c r="D27" s="232"/>
      <c r="E27" s="232"/>
      <c r="F27" s="232"/>
      <c r="G27" s="69">
        <f>F1Concertación!G28</f>
        <v>0</v>
      </c>
      <c r="H27" s="232"/>
      <c r="I27" s="232"/>
      <c r="J27" s="232"/>
      <c r="K27" s="232"/>
      <c r="L27" s="232"/>
      <c r="M27" s="232"/>
      <c r="N27" s="232"/>
      <c r="O27" s="54"/>
      <c r="P27" s="54"/>
      <c r="Q27" s="54"/>
    </row>
    <row r="28" spans="1:54" ht="26.25">
      <c r="A28" s="54"/>
      <c r="B28" s="234"/>
      <c r="C28" s="232"/>
      <c r="D28" s="232"/>
      <c r="E28" s="232"/>
      <c r="F28" s="232"/>
      <c r="G28" s="69">
        <f>F1Concertación!G29</f>
        <v>0</v>
      </c>
      <c r="H28" s="232"/>
      <c r="I28" s="232"/>
      <c r="J28" s="232"/>
      <c r="K28" s="232"/>
      <c r="L28" s="232"/>
      <c r="M28" s="232"/>
      <c r="N28" s="232"/>
      <c r="O28" s="54"/>
      <c r="P28" s="54"/>
      <c r="Q28" s="54"/>
    </row>
    <row r="29" spans="1:54" s="9" customFormat="1" ht="28.5">
      <c r="A29" s="57"/>
      <c r="B29" s="230" t="s">
        <v>60</v>
      </c>
      <c r="C29" s="230"/>
      <c r="D29" s="230"/>
      <c r="E29" s="230"/>
      <c r="F29" s="230"/>
      <c r="G29" s="230"/>
      <c r="H29" s="230"/>
      <c r="I29" s="230"/>
      <c r="J29" s="230"/>
      <c r="K29" s="230"/>
      <c r="L29" s="230"/>
      <c r="M29" s="230"/>
      <c r="N29" s="230"/>
      <c r="O29" s="57"/>
      <c r="P29" s="57"/>
      <c r="Q29" s="57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</row>
    <row r="30" spans="1:54" ht="26.25">
      <c r="A30" s="54"/>
      <c r="B30" s="234">
        <v>5</v>
      </c>
      <c r="C30" s="232" t="e">
        <f>F1Concertación!C31:C35</f>
        <v>#VALUE!</v>
      </c>
      <c r="D30" s="232" t="e">
        <f>F1Concertación!D31:D35</f>
        <v>#VALUE!</v>
      </c>
      <c r="E30" s="232" t="e">
        <f>F1Concertación!E31:E35</f>
        <v>#VALUE!</v>
      </c>
      <c r="F30" s="233" t="e">
        <f>F1Concertación!F31:F35</f>
        <v>#VALUE!</v>
      </c>
      <c r="G30" s="69">
        <f>F1Concertación!G31</f>
        <v>0</v>
      </c>
      <c r="H30" s="231">
        <v>0.1</v>
      </c>
      <c r="I30" s="231" t="e">
        <f>F1Concertación!I31:I35</f>
        <v>#VALUE!</v>
      </c>
      <c r="J30" s="231"/>
      <c r="K30" s="232"/>
      <c r="L30" s="232"/>
      <c r="M30" s="232"/>
      <c r="N30" s="232"/>
      <c r="O30" s="54"/>
      <c r="P30" s="54"/>
      <c r="Q30" s="54"/>
    </row>
    <row r="31" spans="1:54" ht="26.25">
      <c r="A31" s="54"/>
      <c r="B31" s="234"/>
      <c r="C31" s="232"/>
      <c r="D31" s="232"/>
      <c r="E31" s="232"/>
      <c r="F31" s="232"/>
      <c r="G31" s="69">
        <f>F1Concertación!G32</f>
        <v>0</v>
      </c>
      <c r="H31" s="232"/>
      <c r="I31" s="232"/>
      <c r="J31" s="232"/>
      <c r="K31" s="232"/>
      <c r="L31" s="232"/>
      <c r="M31" s="232"/>
      <c r="N31" s="232"/>
      <c r="O31" s="54"/>
      <c r="P31" s="54"/>
      <c r="Q31" s="54"/>
    </row>
    <row r="32" spans="1:54" ht="26.25">
      <c r="A32" s="54"/>
      <c r="B32" s="234"/>
      <c r="C32" s="232"/>
      <c r="D32" s="232"/>
      <c r="E32" s="232"/>
      <c r="F32" s="232"/>
      <c r="G32" s="69">
        <f>F1Concertación!G33</f>
        <v>0</v>
      </c>
      <c r="H32" s="232"/>
      <c r="I32" s="232"/>
      <c r="J32" s="232"/>
      <c r="K32" s="232"/>
      <c r="L32" s="232"/>
      <c r="M32" s="232"/>
      <c r="N32" s="232"/>
      <c r="O32" s="54"/>
      <c r="P32" s="54"/>
      <c r="Q32" s="54"/>
    </row>
    <row r="33" spans="1:17" ht="26.25">
      <c r="A33" s="54"/>
      <c r="B33" s="234"/>
      <c r="C33" s="232"/>
      <c r="D33" s="232"/>
      <c r="E33" s="232"/>
      <c r="F33" s="232"/>
      <c r="G33" s="69">
        <f>F1Concertación!G34</f>
        <v>0</v>
      </c>
      <c r="H33" s="232"/>
      <c r="I33" s="232"/>
      <c r="J33" s="232"/>
      <c r="K33" s="232"/>
      <c r="L33" s="232"/>
      <c r="M33" s="232"/>
      <c r="N33" s="232"/>
      <c r="O33" s="54"/>
      <c r="P33" s="54"/>
      <c r="Q33" s="54"/>
    </row>
    <row r="34" spans="1:17" ht="26.25">
      <c r="A34" s="54"/>
      <c r="B34" s="234"/>
      <c r="C34" s="232"/>
      <c r="D34" s="232"/>
      <c r="E34" s="232"/>
      <c r="F34" s="232"/>
      <c r="G34" s="69">
        <f>F1Concertación!G35</f>
        <v>0</v>
      </c>
      <c r="H34" s="232"/>
      <c r="I34" s="232"/>
      <c r="J34" s="232"/>
      <c r="K34" s="232"/>
      <c r="L34" s="232"/>
      <c r="M34" s="232"/>
      <c r="N34" s="232"/>
      <c r="O34" s="54"/>
      <c r="P34" s="54"/>
      <c r="Q34" s="54"/>
    </row>
    <row r="35" spans="1:17" ht="26.25">
      <c r="A35" s="54"/>
      <c r="B35" s="230" t="s">
        <v>61</v>
      </c>
      <c r="C35" s="230"/>
      <c r="D35" s="230"/>
      <c r="E35" s="230"/>
      <c r="F35" s="230"/>
      <c r="G35" s="230"/>
      <c r="H35" s="70">
        <f>IF(SUM(H30)&gt;100%,"supera el 100%",SUM(H7:H34))</f>
        <v>0.99999999999999989</v>
      </c>
      <c r="I35" s="71"/>
      <c r="J35" s="71"/>
      <c r="K35" s="70"/>
      <c r="L35" s="70"/>
      <c r="M35" s="70"/>
      <c r="N35" s="70"/>
      <c r="O35" s="54"/>
      <c r="P35" s="54"/>
      <c r="Q35" s="54"/>
    </row>
    <row r="36" spans="1:17" ht="6.75" customHeight="1">
      <c r="A36" s="54"/>
      <c r="B36" s="72"/>
      <c r="C36" s="73"/>
      <c r="D36" s="73"/>
      <c r="E36" s="73"/>
      <c r="F36" s="73"/>
      <c r="G36" s="73"/>
      <c r="H36" s="73"/>
      <c r="I36" s="73"/>
      <c r="J36" s="73"/>
      <c r="K36" s="73"/>
      <c r="L36" s="74"/>
      <c r="M36" s="74"/>
      <c r="N36" s="75"/>
      <c r="O36" s="54"/>
      <c r="P36" s="54"/>
      <c r="Q36" s="54"/>
    </row>
    <row r="37" spans="1:17" ht="6.75" customHeight="1">
      <c r="A37" s="54"/>
      <c r="B37" s="72"/>
      <c r="C37" s="73"/>
      <c r="D37" s="73"/>
      <c r="E37" s="73"/>
      <c r="F37" s="73"/>
      <c r="G37" s="73"/>
      <c r="H37" s="73"/>
      <c r="I37" s="73"/>
      <c r="J37" s="73"/>
      <c r="K37" s="73"/>
      <c r="L37" s="74"/>
      <c r="M37" s="74"/>
      <c r="N37" s="75"/>
      <c r="O37" s="54"/>
      <c r="P37" s="54"/>
      <c r="Q37" s="54"/>
    </row>
    <row r="38" spans="1:17" ht="6.75" customHeight="1">
      <c r="A38" s="54"/>
      <c r="B38" s="72"/>
      <c r="C38" s="73"/>
      <c r="D38" s="73"/>
      <c r="E38" s="73"/>
      <c r="F38" s="73"/>
      <c r="G38" s="73"/>
      <c r="H38" s="73"/>
      <c r="I38" s="73"/>
      <c r="J38" s="73"/>
      <c r="K38" s="73"/>
      <c r="L38" s="74"/>
      <c r="M38" s="74"/>
      <c r="N38" s="75"/>
      <c r="O38" s="54"/>
      <c r="P38" s="54"/>
      <c r="Q38" s="54"/>
    </row>
    <row r="39" spans="1:17" ht="6.75" customHeight="1">
      <c r="A39" s="54"/>
      <c r="B39" s="72"/>
      <c r="C39" s="73"/>
      <c r="D39" s="73"/>
      <c r="E39" s="73"/>
      <c r="F39" s="73"/>
      <c r="G39" s="73"/>
      <c r="H39" s="73"/>
      <c r="I39" s="73"/>
      <c r="J39" s="73"/>
      <c r="K39" s="73"/>
      <c r="L39" s="74"/>
      <c r="M39" s="74"/>
      <c r="N39" s="75"/>
      <c r="O39" s="54"/>
      <c r="P39" s="54"/>
      <c r="Q39" s="54"/>
    </row>
    <row r="40" spans="1:17" ht="6.75" customHeight="1">
      <c r="A40" s="54"/>
      <c r="B40" s="72"/>
      <c r="C40" s="73"/>
      <c r="D40" s="73"/>
      <c r="E40" s="73"/>
      <c r="F40" s="73"/>
      <c r="G40" s="73"/>
      <c r="H40" s="73"/>
      <c r="I40" s="73"/>
      <c r="J40" s="73"/>
      <c r="K40" s="73"/>
      <c r="L40" s="74"/>
      <c r="M40" s="74"/>
      <c r="N40" s="75"/>
      <c r="O40" s="54"/>
      <c r="P40" s="54"/>
      <c r="Q40" s="54"/>
    </row>
    <row r="41" spans="1:17" ht="26.25">
      <c r="A41" s="54"/>
      <c r="B41" s="76"/>
      <c r="C41" s="58" t="s">
        <v>63</v>
      </c>
      <c r="D41" s="235"/>
      <c r="E41" s="235"/>
      <c r="F41" s="77"/>
      <c r="G41" s="236"/>
      <c r="H41" s="236"/>
      <c r="I41" s="236"/>
      <c r="J41" s="77"/>
      <c r="K41" s="236"/>
      <c r="L41" s="236"/>
      <c r="M41" s="236"/>
      <c r="N41" s="75"/>
      <c r="O41" s="54"/>
      <c r="P41" s="54"/>
      <c r="Q41" s="54"/>
    </row>
    <row r="42" spans="1:17" ht="26.25">
      <c r="A42" s="54"/>
      <c r="B42" s="76"/>
      <c r="C42" s="58" t="s">
        <v>64</v>
      </c>
      <c r="D42" s="237">
        <f>F1Concertación!D43:E43</f>
        <v>0</v>
      </c>
      <c r="E42" s="237"/>
      <c r="F42" s="77"/>
      <c r="G42" s="238" t="s">
        <v>62</v>
      </c>
      <c r="H42" s="238"/>
      <c r="I42" s="238"/>
      <c r="J42" s="78"/>
      <c r="K42" s="238" t="s">
        <v>65</v>
      </c>
      <c r="L42" s="238"/>
      <c r="M42" s="238"/>
      <c r="N42" s="79"/>
      <c r="O42" s="54"/>
      <c r="P42" s="54"/>
      <c r="Q42" s="54"/>
    </row>
    <row r="43" spans="1:17" ht="11.25" customHeight="1">
      <c r="A43" s="54"/>
      <c r="B43" s="65"/>
      <c r="C43" s="66"/>
      <c r="D43" s="67"/>
      <c r="E43" s="67"/>
      <c r="F43" s="67"/>
      <c r="G43" s="67"/>
      <c r="H43" s="67"/>
      <c r="I43" s="67"/>
      <c r="J43" s="67"/>
      <c r="K43" s="67"/>
      <c r="L43" s="67"/>
      <c r="M43" s="67"/>
      <c r="N43" s="68"/>
      <c r="O43" s="54"/>
      <c r="P43" s="54"/>
      <c r="Q43" s="54"/>
    </row>
    <row r="44" spans="1:17" s="55" customFormat="1" ht="26.25">
      <c r="A44" s="54"/>
      <c r="B44" s="60"/>
      <c r="C44" s="61"/>
      <c r="D44" s="61"/>
      <c r="E44" s="61"/>
      <c r="F44" s="61"/>
      <c r="G44" s="61"/>
      <c r="H44" s="61"/>
      <c r="I44" s="61"/>
      <c r="J44" s="61"/>
      <c r="K44" s="61"/>
      <c r="L44" s="61"/>
      <c r="M44" s="61"/>
      <c r="N44" s="61"/>
      <c r="O44" s="54"/>
      <c r="P44" s="54"/>
      <c r="Q44" s="54"/>
    </row>
    <row r="45" spans="1:17" s="55" customFormat="1" ht="26.25">
      <c r="A45" s="54"/>
      <c r="B45" s="60"/>
      <c r="C45" s="61"/>
      <c r="D45" s="61"/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54"/>
      <c r="P45" s="54"/>
      <c r="Q45" s="54"/>
    </row>
    <row r="46" spans="1:17" s="55" customFormat="1" ht="18">
      <c r="B46" s="62"/>
      <c r="C46" s="59"/>
      <c r="D46" s="59"/>
      <c r="E46" s="59"/>
      <c r="F46" s="59"/>
      <c r="G46" s="59"/>
      <c r="H46" s="59"/>
      <c r="I46" s="59"/>
      <c r="J46" s="59"/>
      <c r="K46" s="59"/>
      <c r="L46" s="59"/>
      <c r="M46" s="59"/>
      <c r="N46" s="59"/>
    </row>
    <row r="47" spans="1:17" s="55" customFormat="1" ht="18">
      <c r="B47" s="62"/>
      <c r="C47" s="59"/>
      <c r="D47" s="59"/>
      <c r="E47" s="59"/>
      <c r="F47" s="59"/>
      <c r="G47" s="59"/>
      <c r="H47" s="59"/>
      <c r="I47" s="59"/>
      <c r="J47" s="59"/>
      <c r="K47" s="59"/>
      <c r="L47" s="59"/>
      <c r="M47" s="59"/>
      <c r="N47" s="59"/>
    </row>
    <row r="48" spans="1:17" s="55" customFormat="1" ht="18">
      <c r="B48" s="62"/>
      <c r="C48" s="59"/>
      <c r="D48" s="59"/>
      <c r="E48" s="59"/>
      <c r="F48" s="59"/>
      <c r="G48" s="59"/>
      <c r="H48" s="59"/>
      <c r="I48" s="59"/>
      <c r="J48" s="59"/>
      <c r="K48" s="59"/>
      <c r="L48" s="59"/>
      <c r="M48" s="59"/>
      <c r="N48" s="59"/>
    </row>
    <row r="49" spans="2:14" s="55" customFormat="1" ht="18">
      <c r="B49" s="62"/>
      <c r="C49" s="59"/>
      <c r="D49" s="59"/>
      <c r="E49" s="59"/>
      <c r="F49" s="59"/>
      <c r="G49" s="59"/>
      <c r="H49" s="59"/>
      <c r="I49" s="59"/>
      <c r="J49" s="59"/>
      <c r="K49" s="59"/>
      <c r="L49" s="59"/>
      <c r="M49" s="59"/>
      <c r="N49" s="59"/>
    </row>
    <row r="50" spans="2:14" s="55" customFormat="1" ht="18">
      <c r="B50" s="62"/>
      <c r="C50" s="59"/>
      <c r="D50" s="59"/>
      <c r="E50" s="59"/>
      <c r="F50" s="59"/>
      <c r="G50" s="59"/>
      <c r="H50" s="59"/>
      <c r="I50" s="59"/>
      <c r="J50" s="59"/>
      <c r="K50" s="59"/>
      <c r="L50" s="59"/>
      <c r="M50" s="59"/>
      <c r="N50" s="59"/>
    </row>
    <row r="51" spans="2:14" s="55" customFormat="1" ht="18">
      <c r="B51" s="62"/>
      <c r="C51" s="59"/>
      <c r="D51" s="59"/>
      <c r="E51" s="59"/>
      <c r="F51" s="59"/>
      <c r="G51" s="59"/>
      <c r="H51" s="59"/>
      <c r="I51" s="59"/>
      <c r="J51" s="59"/>
      <c r="K51" s="59"/>
      <c r="L51" s="59"/>
      <c r="M51" s="59"/>
      <c r="N51" s="59"/>
    </row>
    <row r="52" spans="2:14" s="55" customFormat="1" ht="18">
      <c r="B52" s="62"/>
      <c r="C52" s="59"/>
      <c r="D52" s="59"/>
      <c r="E52" s="59"/>
      <c r="F52" s="59"/>
      <c r="G52" s="59"/>
      <c r="H52" s="59"/>
      <c r="I52" s="59"/>
      <c r="J52" s="59"/>
      <c r="K52" s="59"/>
      <c r="L52" s="59"/>
      <c r="M52" s="59"/>
      <c r="N52" s="59"/>
    </row>
    <row r="53" spans="2:14" s="55" customFormat="1" ht="18">
      <c r="B53" s="62"/>
      <c r="C53" s="59"/>
      <c r="D53" s="59"/>
      <c r="E53" s="59"/>
      <c r="F53" s="59"/>
      <c r="G53" s="59"/>
      <c r="H53" s="59"/>
      <c r="I53" s="59"/>
      <c r="J53" s="59"/>
      <c r="K53" s="59"/>
      <c r="L53" s="59"/>
      <c r="M53" s="59"/>
      <c r="N53" s="59"/>
    </row>
    <row r="54" spans="2:14" s="55" customFormat="1">
      <c r="B54" s="63"/>
    </row>
    <row r="55" spans="2:14" s="55" customFormat="1">
      <c r="B55" s="63"/>
    </row>
    <row r="56" spans="2:14" s="55" customFormat="1">
      <c r="B56" s="63"/>
    </row>
    <row r="57" spans="2:14" s="55" customFormat="1">
      <c r="B57" s="63"/>
    </row>
    <row r="58" spans="2:14" s="55" customFormat="1">
      <c r="B58" s="63"/>
    </row>
    <row r="59" spans="2:14" s="55" customFormat="1">
      <c r="B59" s="63"/>
    </row>
    <row r="60" spans="2:14" s="55" customFormat="1">
      <c r="B60" s="63"/>
    </row>
    <row r="61" spans="2:14" s="55" customFormat="1">
      <c r="B61" s="63"/>
    </row>
    <row r="62" spans="2:14" s="55" customFormat="1">
      <c r="B62" s="63"/>
    </row>
    <row r="63" spans="2:14" s="55" customFormat="1">
      <c r="B63" s="63"/>
    </row>
    <row r="64" spans="2:14" s="55" customFormat="1">
      <c r="B64" s="63"/>
    </row>
    <row r="65" spans="2:2" s="55" customFormat="1">
      <c r="B65" s="63"/>
    </row>
    <row r="66" spans="2:2" s="55" customFormat="1">
      <c r="B66" s="63"/>
    </row>
    <row r="67" spans="2:2" s="55" customFormat="1">
      <c r="B67" s="63"/>
    </row>
    <row r="68" spans="2:2" s="55" customFormat="1">
      <c r="B68" s="63"/>
    </row>
    <row r="69" spans="2:2" s="55" customFormat="1">
      <c r="B69" s="63"/>
    </row>
    <row r="70" spans="2:2" s="55" customFormat="1">
      <c r="B70" s="63"/>
    </row>
    <row r="71" spans="2:2" s="55" customFormat="1">
      <c r="B71" s="63"/>
    </row>
    <row r="72" spans="2:2" s="55" customFormat="1">
      <c r="B72" s="63"/>
    </row>
    <row r="73" spans="2:2" s="55" customFormat="1">
      <c r="B73" s="63"/>
    </row>
    <row r="74" spans="2:2" s="55" customFormat="1">
      <c r="B74" s="63"/>
    </row>
    <row r="75" spans="2:2" s="55" customFormat="1">
      <c r="B75" s="63"/>
    </row>
    <row r="76" spans="2:2" s="55" customFormat="1">
      <c r="B76" s="63"/>
    </row>
    <row r="77" spans="2:2" s="55" customFormat="1">
      <c r="B77" s="63"/>
    </row>
    <row r="78" spans="2:2" s="55" customFormat="1">
      <c r="B78" s="63"/>
    </row>
    <row r="79" spans="2:2" s="55" customFormat="1">
      <c r="B79" s="63"/>
    </row>
    <row r="80" spans="2:2" s="55" customFormat="1">
      <c r="B80" s="63"/>
    </row>
    <row r="81" spans="2:2" s="55" customFormat="1">
      <c r="B81" s="63"/>
    </row>
    <row r="82" spans="2:2" s="55" customFormat="1">
      <c r="B82" s="63"/>
    </row>
    <row r="83" spans="2:2" s="55" customFormat="1">
      <c r="B83" s="63"/>
    </row>
    <row r="84" spans="2:2" s="55" customFormat="1">
      <c r="B84" s="63"/>
    </row>
    <row r="85" spans="2:2" s="55" customFormat="1">
      <c r="B85" s="63"/>
    </row>
    <row r="86" spans="2:2" s="55" customFormat="1">
      <c r="B86" s="63"/>
    </row>
    <row r="87" spans="2:2" s="55" customFormat="1">
      <c r="B87" s="63"/>
    </row>
    <row r="88" spans="2:2" s="55" customFormat="1">
      <c r="B88" s="63"/>
    </row>
    <row r="89" spans="2:2" s="55" customFormat="1">
      <c r="B89" s="63"/>
    </row>
  </sheetData>
  <mergeCells count="85">
    <mergeCell ref="M3:N3"/>
    <mergeCell ref="B1:C3"/>
    <mergeCell ref="K3:L3"/>
    <mergeCell ref="I3:J3"/>
    <mergeCell ref="G3:H3"/>
    <mergeCell ref="E3:F3"/>
    <mergeCell ref="D1:N1"/>
    <mergeCell ref="D2:N2"/>
    <mergeCell ref="B30:B34"/>
    <mergeCell ref="C30:C34"/>
    <mergeCell ref="K24:K28"/>
    <mergeCell ref="L24:L28"/>
    <mergeCell ref="B23:N23"/>
    <mergeCell ref="B24:B28"/>
    <mergeCell ref="C24:C28"/>
    <mergeCell ref="D24:D28"/>
    <mergeCell ref="M12:N16"/>
    <mergeCell ref="M18:N22"/>
    <mergeCell ref="M24:N28"/>
    <mergeCell ref="B29:N29"/>
    <mergeCell ref="E24:E28"/>
    <mergeCell ref="F24:F28"/>
    <mergeCell ref="H24:H28"/>
    <mergeCell ref="I24:I28"/>
    <mergeCell ref="J24:J28"/>
    <mergeCell ref="K18:K22"/>
    <mergeCell ref="L18:L22"/>
    <mergeCell ref="B17:N17"/>
    <mergeCell ref="B18:B22"/>
    <mergeCell ref="C18:C22"/>
    <mergeCell ref="D18:D22"/>
    <mergeCell ref="E18:E22"/>
    <mergeCell ref="D41:E41"/>
    <mergeCell ref="G41:I41"/>
    <mergeCell ref="D42:E42"/>
    <mergeCell ref="G42:I42"/>
    <mergeCell ref="M30:N34"/>
    <mergeCell ref="K41:M41"/>
    <mergeCell ref="K30:K34"/>
    <mergeCell ref="L30:L34"/>
    <mergeCell ref="D30:D34"/>
    <mergeCell ref="E30:E34"/>
    <mergeCell ref="F30:F34"/>
    <mergeCell ref="H30:H34"/>
    <mergeCell ref="I30:I34"/>
    <mergeCell ref="J30:J34"/>
    <mergeCell ref="K42:M42"/>
    <mergeCell ref="B35:G35"/>
    <mergeCell ref="F18:F22"/>
    <mergeCell ref="H18:H22"/>
    <mergeCell ref="I18:I22"/>
    <mergeCell ref="J18:J22"/>
    <mergeCell ref="K12:K16"/>
    <mergeCell ref="L12:L16"/>
    <mergeCell ref="B12:B16"/>
    <mergeCell ref="C12:C16"/>
    <mergeCell ref="D12:D16"/>
    <mergeCell ref="E12:E16"/>
    <mergeCell ref="F12:F16"/>
    <mergeCell ref="H12:H16"/>
    <mergeCell ref="I12:I16"/>
    <mergeCell ref="J12:J16"/>
    <mergeCell ref="M4:N4"/>
    <mergeCell ref="M5:N5"/>
    <mergeCell ref="E4:E5"/>
    <mergeCell ref="F4:F5"/>
    <mergeCell ref="G4:G5"/>
    <mergeCell ref="H4:H5"/>
    <mergeCell ref="I4:J4"/>
    <mergeCell ref="B4:B5"/>
    <mergeCell ref="C4:C5"/>
    <mergeCell ref="D4:D5"/>
    <mergeCell ref="B6:N6"/>
    <mergeCell ref="H7:H11"/>
    <mergeCell ref="M7:N11"/>
    <mergeCell ref="L7:L11"/>
    <mergeCell ref="E7:E11"/>
    <mergeCell ref="F7:F11"/>
    <mergeCell ref="B7:B11"/>
    <mergeCell ref="C7:C11"/>
    <mergeCell ref="D7:D11"/>
    <mergeCell ref="I7:I11"/>
    <mergeCell ref="J7:J11"/>
    <mergeCell ref="K7:K11"/>
    <mergeCell ref="K4:L4"/>
  </mergeCells>
  <dataValidations count="1">
    <dataValidation allowBlank="1" showInputMessage="1" showErrorMessage="1" errorTitle="error" error="solo datos númericos" sqref="H24:H28 H18:H22 H30:H34 H7:H16" xr:uid="{00000000-0002-0000-0300-000000000000}"/>
  </dataValidations>
  <printOptions horizontalCentered="1" verticalCentered="1"/>
  <pageMargins left="0.35433070866141736" right="0.31496062992125984" top="0.19685039370078741" bottom="0.19685039370078741" header="0.31496062992125984" footer="0.31496062992125984"/>
  <pageSetup paperSize="14" scale="44" orientation="landscape" r:id="rId1"/>
  <headerFooter>
    <oddFooter>&amp;RPágina &amp;P de &amp;N</oddFoot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S90"/>
  <sheetViews>
    <sheetView showGridLines="0" zoomScale="50" zoomScaleNormal="50" workbookViewId="0">
      <selection activeCell="B4" sqref="B4:P4"/>
    </sheetView>
  </sheetViews>
  <sheetFormatPr baseColWidth="10" defaultColWidth="31.140625" defaultRowHeight="18.75"/>
  <cols>
    <col min="1" max="1" width="4.85546875" style="16" customWidth="1"/>
    <col min="2" max="2" width="31.140625" style="13"/>
    <col min="3" max="13" width="31.140625" style="16"/>
    <col min="14" max="14" width="31.140625" style="19"/>
    <col min="15" max="16" width="31.140625" style="16"/>
    <col min="17" max="17" width="4.85546875" style="16" customWidth="1"/>
    <col min="18" max="16384" width="31.140625" style="16"/>
  </cols>
  <sheetData>
    <row r="1" spans="1:19" ht="39.75" customHeight="1">
      <c r="B1" s="220"/>
      <c r="C1" s="220"/>
      <c r="D1" s="260" t="s">
        <v>211</v>
      </c>
      <c r="E1" s="260"/>
      <c r="F1" s="260"/>
      <c r="G1" s="260"/>
      <c r="H1" s="260"/>
      <c r="I1" s="260"/>
      <c r="J1" s="260"/>
      <c r="K1" s="260"/>
      <c r="L1" s="260"/>
      <c r="M1" s="260"/>
      <c r="N1" s="260"/>
      <c r="O1" s="260"/>
      <c r="P1" s="260"/>
    </row>
    <row r="2" spans="1:19" ht="39.75" customHeight="1">
      <c r="B2" s="220"/>
      <c r="C2" s="220"/>
      <c r="D2" s="218" t="s">
        <v>216</v>
      </c>
      <c r="E2" s="218"/>
      <c r="F2" s="218"/>
      <c r="G2" s="218"/>
      <c r="H2" s="218"/>
      <c r="I2" s="218"/>
      <c r="J2" s="218"/>
      <c r="K2" s="218"/>
      <c r="L2" s="218"/>
      <c r="M2" s="218"/>
      <c r="N2" s="218"/>
      <c r="O2" s="218"/>
      <c r="P2" s="218"/>
    </row>
    <row r="3" spans="1:19" ht="39.75" customHeight="1">
      <c r="B3" s="220"/>
      <c r="C3" s="220"/>
      <c r="D3" s="260" t="s">
        <v>212</v>
      </c>
      <c r="E3" s="260"/>
      <c r="F3" s="261" t="s">
        <v>217</v>
      </c>
      <c r="G3" s="261"/>
      <c r="H3" s="260" t="s">
        <v>213</v>
      </c>
      <c r="I3" s="260"/>
      <c r="J3" s="261">
        <v>0</v>
      </c>
      <c r="K3" s="261"/>
      <c r="L3" s="261"/>
      <c r="M3" s="260" t="s">
        <v>214</v>
      </c>
      <c r="N3" s="260"/>
      <c r="O3" s="259" t="s">
        <v>215</v>
      </c>
      <c r="P3" s="259"/>
    </row>
    <row r="4" spans="1:19" ht="28.5">
      <c r="A4" s="85"/>
      <c r="B4" s="242"/>
      <c r="C4" s="243"/>
      <c r="D4" s="243"/>
      <c r="E4" s="243"/>
      <c r="F4" s="243"/>
      <c r="G4" s="243"/>
      <c r="H4" s="243"/>
      <c r="I4" s="243"/>
      <c r="J4" s="243"/>
      <c r="K4" s="243"/>
      <c r="L4" s="243"/>
      <c r="M4" s="243"/>
      <c r="N4" s="243"/>
      <c r="O4" s="243"/>
      <c r="P4" s="243"/>
      <c r="Q4" s="86"/>
      <c r="R4" s="11"/>
      <c r="S4" s="11"/>
    </row>
    <row r="5" spans="1:19" s="9" customFormat="1" ht="28.5">
      <c r="A5" s="87"/>
      <c r="B5" s="244" t="s">
        <v>46</v>
      </c>
      <c r="C5" s="245" t="s">
        <v>47</v>
      </c>
      <c r="D5" s="245" t="s">
        <v>48</v>
      </c>
      <c r="E5" s="245" t="s">
        <v>49</v>
      </c>
      <c r="F5" s="245" t="s">
        <v>50</v>
      </c>
      <c r="G5" s="245" t="s">
        <v>16</v>
      </c>
      <c r="H5" s="245" t="s">
        <v>51</v>
      </c>
      <c r="I5" s="245" t="s">
        <v>52</v>
      </c>
      <c r="J5" s="245"/>
      <c r="K5" s="245"/>
      <c r="L5" s="245"/>
      <c r="M5" s="245" t="s">
        <v>72</v>
      </c>
      <c r="N5" s="246" t="s">
        <v>73</v>
      </c>
      <c r="O5" s="245" t="s">
        <v>34</v>
      </c>
      <c r="P5" s="245"/>
      <c r="Q5" s="87"/>
      <c r="R5" s="14"/>
      <c r="S5" s="14"/>
    </row>
    <row r="6" spans="1:19" s="10" customFormat="1" ht="111">
      <c r="A6" s="87"/>
      <c r="B6" s="244"/>
      <c r="C6" s="245"/>
      <c r="D6" s="245"/>
      <c r="E6" s="245"/>
      <c r="F6" s="245"/>
      <c r="G6" s="245"/>
      <c r="H6" s="245"/>
      <c r="I6" s="45" t="s">
        <v>53</v>
      </c>
      <c r="J6" s="45" t="s">
        <v>68</v>
      </c>
      <c r="K6" s="45" t="s">
        <v>74</v>
      </c>
      <c r="L6" s="45" t="s">
        <v>75</v>
      </c>
      <c r="M6" s="245"/>
      <c r="N6" s="246"/>
      <c r="O6" s="44" t="s">
        <v>69</v>
      </c>
      <c r="P6" s="44" t="s">
        <v>70</v>
      </c>
      <c r="Q6" s="87"/>
      <c r="R6" s="14"/>
      <c r="S6" s="14"/>
    </row>
    <row r="7" spans="1:19" s="10" customFormat="1" ht="28.5">
      <c r="A7" s="87"/>
      <c r="B7" s="252" t="s">
        <v>55</v>
      </c>
      <c r="C7" s="252"/>
      <c r="D7" s="252"/>
      <c r="E7" s="252"/>
      <c r="F7" s="252"/>
      <c r="G7" s="252"/>
      <c r="H7" s="252"/>
      <c r="I7" s="252"/>
      <c r="J7" s="252"/>
      <c r="K7" s="252"/>
      <c r="L7" s="252"/>
      <c r="M7" s="252"/>
      <c r="N7" s="252"/>
      <c r="O7" s="252"/>
      <c r="P7" s="252"/>
      <c r="Q7" s="87"/>
      <c r="R7" s="14"/>
      <c r="S7" s="14"/>
    </row>
    <row r="8" spans="1:19" ht="28.5">
      <c r="A8" s="85"/>
      <c r="B8" s="254">
        <v>1</v>
      </c>
      <c r="C8" s="248">
        <f>F1Concertación!C8:C12</f>
        <v>0</v>
      </c>
      <c r="D8" s="248" t="str">
        <f>F1Concertación!D8:D12</f>
        <v>Cumplimiento 100% del Plan de Acción 
(Del Área que Lídera)</v>
      </c>
      <c r="E8" s="248">
        <f>F1Concertación!E8:E12</f>
        <v>0</v>
      </c>
      <c r="F8" s="253">
        <f>F1Concertación!F8:F12</f>
        <v>0</v>
      </c>
      <c r="G8" s="88">
        <f>F1Concertación!G8</f>
        <v>0</v>
      </c>
      <c r="H8" s="249">
        <v>0.6</v>
      </c>
      <c r="I8" s="249">
        <f>F1Concertación!I8:I12</f>
        <v>0</v>
      </c>
      <c r="J8" s="249">
        <f>'F2Seguimiento-Retroalimentación'!J7:J11</f>
        <v>0</v>
      </c>
      <c r="K8" s="250">
        <f>F1Concertación!J8:J12</f>
        <v>0</v>
      </c>
      <c r="L8" s="250"/>
      <c r="M8" s="251">
        <f>IF(SUM(J8,L8)&gt;100%,"NO PERMITIDO",SUM(J8,L8))</f>
        <v>0</v>
      </c>
      <c r="N8" s="247">
        <f>H8*M8/100%</f>
        <v>0</v>
      </c>
      <c r="O8" s="248"/>
      <c r="P8" s="248"/>
      <c r="Q8" s="85"/>
      <c r="R8" s="11"/>
      <c r="S8" s="11"/>
    </row>
    <row r="9" spans="1:19" ht="28.5">
      <c r="A9" s="85"/>
      <c r="B9" s="254"/>
      <c r="C9" s="248"/>
      <c r="D9" s="248"/>
      <c r="E9" s="248"/>
      <c r="F9" s="248"/>
      <c r="G9" s="88">
        <f>F1Concertación!G9</f>
        <v>0</v>
      </c>
      <c r="H9" s="248"/>
      <c r="I9" s="248"/>
      <c r="J9" s="249"/>
      <c r="K9" s="250"/>
      <c r="L9" s="250"/>
      <c r="M9" s="251"/>
      <c r="N9" s="247"/>
      <c r="O9" s="248"/>
      <c r="P9" s="248"/>
      <c r="Q9" s="85"/>
      <c r="R9" s="11"/>
      <c r="S9" s="11"/>
    </row>
    <row r="10" spans="1:19" ht="28.5">
      <c r="A10" s="85"/>
      <c r="B10" s="254"/>
      <c r="C10" s="248"/>
      <c r="D10" s="248"/>
      <c r="E10" s="248"/>
      <c r="F10" s="248"/>
      <c r="G10" s="88">
        <f>F1Concertación!G10</f>
        <v>0</v>
      </c>
      <c r="H10" s="248"/>
      <c r="I10" s="248"/>
      <c r="J10" s="249"/>
      <c r="K10" s="250"/>
      <c r="L10" s="250"/>
      <c r="M10" s="251"/>
      <c r="N10" s="247"/>
      <c r="O10" s="248"/>
      <c r="P10" s="248"/>
      <c r="Q10" s="85"/>
      <c r="R10" s="11"/>
      <c r="S10" s="11"/>
    </row>
    <row r="11" spans="1:19" ht="28.5">
      <c r="A11" s="85"/>
      <c r="B11" s="254"/>
      <c r="C11" s="248"/>
      <c r="D11" s="248"/>
      <c r="E11" s="248"/>
      <c r="F11" s="248"/>
      <c r="G11" s="88">
        <f>F1Concertación!G11</f>
        <v>0</v>
      </c>
      <c r="H11" s="248"/>
      <c r="I11" s="248"/>
      <c r="J11" s="249"/>
      <c r="K11" s="250"/>
      <c r="L11" s="250"/>
      <c r="M11" s="251"/>
      <c r="N11" s="247"/>
      <c r="O11" s="248"/>
      <c r="P11" s="248"/>
      <c r="Q11" s="85"/>
      <c r="R11" s="11"/>
      <c r="S11" s="11"/>
    </row>
    <row r="12" spans="1:19" ht="28.5">
      <c r="A12" s="85"/>
      <c r="B12" s="254"/>
      <c r="C12" s="248"/>
      <c r="D12" s="248"/>
      <c r="E12" s="248"/>
      <c r="F12" s="248"/>
      <c r="G12" s="88">
        <f>F1Concertación!G12</f>
        <v>0</v>
      </c>
      <c r="H12" s="248"/>
      <c r="I12" s="248"/>
      <c r="J12" s="249"/>
      <c r="K12" s="250"/>
      <c r="L12" s="250"/>
      <c r="M12" s="251"/>
      <c r="N12" s="247"/>
      <c r="O12" s="248"/>
      <c r="P12" s="248"/>
      <c r="Q12" s="85"/>
      <c r="R12" s="11"/>
      <c r="S12" s="11"/>
    </row>
    <row r="13" spans="1:19" ht="28.5">
      <c r="A13" s="85"/>
      <c r="B13" s="254">
        <v>2</v>
      </c>
      <c r="C13" s="248">
        <f>F1Concertación!C13:C17</f>
        <v>0</v>
      </c>
      <c r="D13" s="248" t="str">
        <f>F1Concertación!D13:D17</f>
        <v xml:space="preserve">Proyecto de Innovación Pública </v>
      </c>
      <c r="E13" s="248">
        <f>F1Concertación!E13:E17</f>
        <v>0</v>
      </c>
      <c r="F13" s="253">
        <f>F1Concertación!F13:F17</f>
        <v>0</v>
      </c>
      <c r="G13" s="88">
        <f>F1Concertación!G13</f>
        <v>0</v>
      </c>
      <c r="H13" s="249">
        <v>0.1</v>
      </c>
      <c r="I13" s="249">
        <f>F1Concertación!I13:I17</f>
        <v>0</v>
      </c>
      <c r="J13" s="249">
        <f>'F2Seguimiento-Retroalimentación'!J12:J16</f>
        <v>0</v>
      </c>
      <c r="K13" s="250">
        <f>F1Concertación!J13:J17</f>
        <v>0</v>
      </c>
      <c r="L13" s="250"/>
      <c r="M13" s="251">
        <f>IF(SUM(J13,L13)&gt;100%,"NO PERMITIDO",SUM(J13,L13))</f>
        <v>0</v>
      </c>
      <c r="N13" s="247">
        <f>H13*M13/100%</f>
        <v>0</v>
      </c>
      <c r="O13" s="248"/>
      <c r="P13" s="248"/>
      <c r="Q13" s="85"/>
      <c r="R13" s="11"/>
      <c r="S13" s="11"/>
    </row>
    <row r="14" spans="1:19" ht="28.5">
      <c r="A14" s="85"/>
      <c r="B14" s="254"/>
      <c r="C14" s="248"/>
      <c r="D14" s="248"/>
      <c r="E14" s="248"/>
      <c r="F14" s="248"/>
      <c r="G14" s="88">
        <f>F1Concertación!G14</f>
        <v>0</v>
      </c>
      <c r="H14" s="248"/>
      <c r="I14" s="248"/>
      <c r="J14" s="249"/>
      <c r="K14" s="250"/>
      <c r="L14" s="250"/>
      <c r="M14" s="251"/>
      <c r="N14" s="247"/>
      <c r="O14" s="248"/>
      <c r="P14" s="248"/>
      <c r="Q14" s="85"/>
      <c r="R14" s="11"/>
      <c r="S14" s="11"/>
    </row>
    <row r="15" spans="1:19" ht="28.5">
      <c r="A15" s="85"/>
      <c r="B15" s="254"/>
      <c r="C15" s="248"/>
      <c r="D15" s="248"/>
      <c r="E15" s="248"/>
      <c r="F15" s="248"/>
      <c r="G15" s="88">
        <f>F1Concertación!G15</f>
        <v>0</v>
      </c>
      <c r="H15" s="248"/>
      <c r="I15" s="248"/>
      <c r="J15" s="249"/>
      <c r="K15" s="250"/>
      <c r="L15" s="250"/>
      <c r="M15" s="251"/>
      <c r="N15" s="247"/>
      <c r="O15" s="248"/>
      <c r="P15" s="248"/>
      <c r="Q15" s="85"/>
      <c r="R15" s="11"/>
      <c r="S15" s="11"/>
    </row>
    <row r="16" spans="1:19" ht="28.5">
      <c r="A16" s="85"/>
      <c r="B16" s="254"/>
      <c r="C16" s="248"/>
      <c r="D16" s="248"/>
      <c r="E16" s="248"/>
      <c r="F16" s="248"/>
      <c r="G16" s="88">
        <f>F1Concertación!G16</f>
        <v>0</v>
      </c>
      <c r="H16" s="248"/>
      <c r="I16" s="248"/>
      <c r="J16" s="249"/>
      <c r="K16" s="250"/>
      <c r="L16" s="250"/>
      <c r="M16" s="251"/>
      <c r="N16" s="247"/>
      <c r="O16" s="248"/>
      <c r="P16" s="248"/>
      <c r="Q16" s="85"/>
      <c r="R16" s="11"/>
      <c r="S16" s="11"/>
    </row>
    <row r="17" spans="1:19" ht="28.5">
      <c r="A17" s="85"/>
      <c r="B17" s="254"/>
      <c r="C17" s="248"/>
      <c r="D17" s="248"/>
      <c r="E17" s="248"/>
      <c r="F17" s="248"/>
      <c r="G17" s="88">
        <f>F1Concertación!G17</f>
        <v>0</v>
      </c>
      <c r="H17" s="248"/>
      <c r="I17" s="248"/>
      <c r="J17" s="249"/>
      <c r="K17" s="250"/>
      <c r="L17" s="250"/>
      <c r="M17" s="251"/>
      <c r="N17" s="247"/>
      <c r="O17" s="248"/>
      <c r="P17" s="248"/>
      <c r="Q17" s="85"/>
      <c r="R17" s="11"/>
      <c r="S17" s="11"/>
    </row>
    <row r="18" spans="1:19" s="10" customFormat="1" ht="28.5">
      <c r="A18" s="87"/>
      <c r="B18" s="252" t="s">
        <v>58</v>
      </c>
      <c r="C18" s="252"/>
      <c r="D18" s="252"/>
      <c r="E18" s="252"/>
      <c r="F18" s="252"/>
      <c r="G18" s="252"/>
      <c r="H18" s="252"/>
      <c r="I18" s="252"/>
      <c r="J18" s="252"/>
      <c r="K18" s="252"/>
      <c r="L18" s="252"/>
      <c r="M18" s="252"/>
      <c r="N18" s="252"/>
      <c r="O18" s="252"/>
      <c r="P18" s="252"/>
      <c r="Q18" s="87"/>
      <c r="R18" s="14"/>
      <c r="S18" s="14"/>
    </row>
    <row r="19" spans="1:19" ht="28.5">
      <c r="A19" s="85"/>
      <c r="B19" s="254">
        <v>3</v>
      </c>
      <c r="C19" s="248">
        <f>F1Concertación!C19:C23</f>
        <v>0</v>
      </c>
      <c r="D19" s="248">
        <f>F1Concertación!D19:D23</f>
        <v>0</v>
      </c>
      <c r="E19" s="248">
        <f>F1Concertación!E19:E23</f>
        <v>0</v>
      </c>
      <c r="F19" s="253">
        <f>F1Concertación!F19:F23</f>
        <v>0</v>
      </c>
      <c r="G19" s="88">
        <f>F1Concertación!G19</f>
        <v>0</v>
      </c>
      <c r="H19" s="249">
        <v>0.1</v>
      </c>
      <c r="I19" s="249">
        <f>F1Concertación!I19:I23</f>
        <v>0</v>
      </c>
      <c r="J19" s="249">
        <f>'F2Seguimiento-Retroalimentación'!J18:J22</f>
        <v>0</v>
      </c>
      <c r="K19" s="250">
        <f>F1Concertación!J19:J23</f>
        <v>0</v>
      </c>
      <c r="L19" s="250"/>
      <c r="M19" s="251">
        <f>IF(SUM(J19,L19)&gt;100%,"NO PERMITIDO",SUM(J19,L19))</f>
        <v>0</v>
      </c>
      <c r="N19" s="247">
        <f>H19*M19/100%</f>
        <v>0</v>
      </c>
      <c r="O19" s="248"/>
      <c r="P19" s="248"/>
      <c r="Q19" s="85"/>
      <c r="R19" s="11"/>
      <c r="S19" s="11"/>
    </row>
    <row r="20" spans="1:19" ht="28.5">
      <c r="A20" s="85"/>
      <c r="B20" s="254"/>
      <c r="C20" s="248"/>
      <c r="D20" s="248"/>
      <c r="E20" s="248"/>
      <c r="F20" s="248"/>
      <c r="G20" s="88">
        <f>F1Concertación!G20</f>
        <v>0</v>
      </c>
      <c r="H20" s="248"/>
      <c r="I20" s="248"/>
      <c r="J20" s="249"/>
      <c r="K20" s="250"/>
      <c r="L20" s="250"/>
      <c r="M20" s="251"/>
      <c r="N20" s="247"/>
      <c r="O20" s="248"/>
      <c r="P20" s="248"/>
      <c r="Q20" s="85"/>
      <c r="R20" s="11"/>
      <c r="S20" s="11"/>
    </row>
    <row r="21" spans="1:19" ht="28.5">
      <c r="A21" s="85"/>
      <c r="B21" s="254"/>
      <c r="C21" s="248"/>
      <c r="D21" s="248"/>
      <c r="E21" s="248"/>
      <c r="F21" s="248"/>
      <c r="G21" s="88">
        <f>F1Concertación!G21</f>
        <v>0</v>
      </c>
      <c r="H21" s="248"/>
      <c r="I21" s="248"/>
      <c r="J21" s="249"/>
      <c r="K21" s="250"/>
      <c r="L21" s="250"/>
      <c r="M21" s="251"/>
      <c r="N21" s="247"/>
      <c r="O21" s="248"/>
      <c r="P21" s="248"/>
      <c r="Q21" s="85"/>
      <c r="R21" s="11"/>
      <c r="S21" s="11"/>
    </row>
    <row r="22" spans="1:19" ht="28.5">
      <c r="A22" s="85"/>
      <c r="B22" s="254"/>
      <c r="C22" s="248"/>
      <c r="D22" s="248"/>
      <c r="E22" s="248"/>
      <c r="F22" s="248"/>
      <c r="G22" s="88">
        <f>F1Concertación!G22</f>
        <v>0</v>
      </c>
      <c r="H22" s="248"/>
      <c r="I22" s="248"/>
      <c r="J22" s="249"/>
      <c r="K22" s="250"/>
      <c r="L22" s="250"/>
      <c r="M22" s="251"/>
      <c r="N22" s="247"/>
      <c r="O22" s="248"/>
      <c r="P22" s="248"/>
      <c r="Q22" s="85"/>
      <c r="R22" s="11"/>
      <c r="S22" s="11"/>
    </row>
    <row r="23" spans="1:19" ht="28.5">
      <c r="A23" s="85"/>
      <c r="B23" s="254"/>
      <c r="C23" s="248"/>
      <c r="D23" s="248"/>
      <c r="E23" s="248"/>
      <c r="F23" s="248"/>
      <c r="G23" s="88">
        <f>F1Concertación!G23</f>
        <v>0</v>
      </c>
      <c r="H23" s="248"/>
      <c r="I23" s="248"/>
      <c r="J23" s="249"/>
      <c r="K23" s="250"/>
      <c r="L23" s="250"/>
      <c r="M23" s="251"/>
      <c r="N23" s="247"/>
      <c r="O23" s="248"/>
      <c r="P23" s="248"/>
      <c r="Q23" s="85"/>
      <c r="R23" s="11"/>
      <c r="S23" s="11"/>
    </row>
    <row r="24" spans="1:19" s="10" customFormat="1" ht="28.5">
      <c r="A24" s="87"/>
      <c r="B24" s="252" t="s">
        <v>59</v>
      </c>
      <c r="C24" s="252"/>
      <c r="D24" s="252"/>
      <c r="E24" s="252"/>
      <c r="F24" s="252"/>
      <c r="G24" s="252"/>
      <c r="H24" s="252"/>
      <c r="I24" s="252"/>
      <c r="J24" s="252"/>
      <c r="K24" s="252"/>
      <c r="L24" s="252"/>
      <c r="M24" s="252"/>
      <c r="N24" s="252"/>
      <c r="O24" s="252"/>
      <c r="P24" s="252"/>
      <c r="Q24" s="87"/>
      <c r="R24" s="14"/>
      <c r="S24" s="14"/>
    </row>
    <row r="25" spans="1:19" ht="28.5">
      <c r="A25" s="85"/>
      <c r="B25" s="254">
        <v>4</v>
      </c>
      <c r="C25" s="248">
        <f>F1Concertación!C25:C29</f>
        <v>0</v>
      </c>
      <c r="D25" s="248">
        <f>F1Concertación!D25:D29</f>
        <v>0</v>
      </c>
      <c r="E25" s="248">
        <f>F1Concertación!E25:E29</f>
        <v>0</v>
      </c>
      <c r="F25" s="253">
        <f>F1Concertación!F25:F29</f>
        <v>0</v>
      </c>
      <c r="G25" s="88">
        <f>F1Concertación!G25</f>
        <v>0</v>
      </c>
      <c r="H25" s="249">
        <v>0.1</v>
      </c>
      <c r="I25" s="249">
        <f>F1Concertación!I25:I29</f>
        <v>0</v>
      </c>
      <c r="J25" s="249">
        <f>'F2Seguimiento-Retroalimentación'!J24:J28</f>
        <v>0</v>
      </c>
      <c r="K25" s="250">
        <f>F1Concertación!J25:J29</f>
        <v>0</v>
      </c>
      <c r="L25" s="250"/>
      <c r="M25" s="251">
        <f>IF(SUM(J25,L25)&gt;100%,"NO PERMITIDO",SUM(J25,L25))</f>
        <v>0</v>
      </c>
      <c r="N25" s="247">
        <f>H25*M25/100%</f>
        <v>0</v>
      </c>
      <c r="O25" s="248"/>
      <c r="P25" s="248"/>
      <c r="Q25" s="85"/>
      <c r="R25" s="11"/>
      <c r="S25" s="11"/>
    </row>
    <row r="26" spans="1:19" ht="28.5">
      <c r="A26" s="85"/>
      <c r="B26" s="254"/>
      <c r="C26" s="248"/>
      <c r="D26" s="248"/>
      <c r="E26" s="248"/>
      <c r="F26" s="248"/>
      <c r="G26" s="88">
        <f>F1Concertación!G26</f>
        <v>0</v>
      </c>
      <c r="H26" s="248"/>
      <c r="I26" s="248"/>
      <c r="J26" s="249"/>
      <c r="K26" s="250"/>
      <c r="L26" s="250"/>
      <c r="M26" s="251"/>
      <c r="N26" s="247"/>
      <c r="O26" s="248"/>
      <c r="P26" s="248"/>
      <c r="Q26" s="85"/>
      <c r="R26" s="11"/>
      <c r="S26" s="11"/>
    </row>
    <row r="27" spans="1:19" ht="28.5">
      <c r="A27" s="85"/>
      <c r="B27" s="254"/>
      <c r="C27" s="248"/>
      <c r="D27" s="248"/>
      <c r="E27" s="248"/>
      <c r="F27" s="248"/>
      <c r="G27" s="88">
        <f>F1Concertación!G27</f>
        <v>0</v>
      </c>
      <c r="H27" s="248"/>
      <c r="I27" s="248"/>
      <c r="J27" s="249"/>
      <c r="K27" s="250"/>
      <c r="L27" s="250"/>
      <c r="M27" s="251"/>
      <c r="N27" s="247"/>
      <c r="O27" s="248"/>
      <c r="P27" s="248"/>
      <c r="Q27" s="85"/>
      <c r="R27" s="11"/>
      <c r="S27" s="11"/>
    </row>
    <row r="28" spans="1:19" ht="28.5">
      <c r="A28" s="85"/>
      <c r="B28" s="254"/>
      <c r="C28" s="248"/>
      <c r="D28" s="248"/>
      <c r="E28" s="248"/>
      <c r="F28" s="248"/>
      <c r="G28" s="88">
        <f>F1Concertación!G28</f>
        <v>0</v>
      </c>
      <c r="H28" s="248"/>
      <c r="I28" s="248"/>
      <c r="J28" s="249"/>
      <c r="K28" s="250"/>
      <c r="L28" s="250"/>
      <c r="M28" s="251"/>
      <c r="N28" s="247"/>
      <c r="O28" s="248"/>
      <c r="P28" s="248"/>
      <c r="Q28" s="85"/>
      <c r="R28" s="11"/>
      <c r="S28" s="11"/>
    </row>
    <row r="29" spans="1:19" ht="28.5">
      <c r="A29" s="85"/>
      <c r="B29" s="254"/>
      <c r="C29" s="248"/>
      <c r="D29" s="248"/>
      <c r="E29" s="248"/>
      <c r="F29" s="248"/>
      <c r="G29" s="88">
        <f>F1Concertación!G29</f>
        <v>0</v>
      </c>
      <c r="H29" s="248"/>
      <c r="I29" s="248"/>
      <c r="J29" s="249"/>
      <c r="K29" s="250"/>
      <c r="L29" s="250"/>
      <c r="M29" s="251"/>
      <c r="N29" s="247"/>
      <c r="O29" s="248"/>
      <c r="P29" s="248"/>
      <c r="Q29" s="85"/>
      <c r="R29" s="11"/>
      <c r="S29" s="11"/>
    </row>
    <row r="30" spans="1:19" s="10" customFormat="1" ht="28.5">
      <c r="A30" s="87"/>
      <c r="B30" s="252" t="s">
        <v>60</v>
      </c>
      <c r="C30" s="252"/>
      <c r="D30" s="252"/>
      <c r="E30" s="252"/>
      <c r="F30" s="252"/>
      <c r="G30" s="252"/>
      <c r="H30" s="252"/>
      <c r="I30" s="252"/>
      <c r="J30" s="252"/>
      <c r="K30" s="252"/>
      <c r="L30" s="252"/>
      <c r="M30" s="252"/>
      <c r="N30" s="252"/>
      <c r="O30" s="252"/>
      <c r="P30" s="252"/>
      <c r="Q30" s="87"/>
      <c r="R30" s="14"/>
      <c r="S30" s="14"/>
    </row>
    <row r="31" spans="1:19" ht="28.5">
      <c r="A31" s="85"/>
      <c r="B31" s="254">
        <v>5</v>
      </c>
      <c r="C31" s="248">
        <f>F1Concertación!C31:C35</f>
        <v>0</v>
      </c>
      <c r="D31" s="248">
        <f>F1Concertación!D31:D35</f>
        <v>0</v>
      </c>
      <c r="E31" s="248">
        <f>F1Concertación!E31:E35</f>
        <v>0</v>
      </c>
      <c r="F31" s="253">
        <f>F1Concertación!F31:F35</f>
        <v>0</v>
      </c>
      <c r="G31" s="88">
        <f>F1Concertación!G31</f>
        <v>0</v>
      </c>
      <c r="H31" s="249">
        <v>0.1</v>
      </c>
      <c r="I31" s="249">
        <f>F1Concertación!I31:I35</f>
        <v>0</v>
      </c>
      <c r="J31" s="249">
        <f>'F2Seguimiento-Retroalimentación'!J30:J34</f>
        <v>0</v>
      </c>
      <c r="K31" s="250">
        <f>F1Concertación!J31:J35</f>
        <v>0</v>
      </c>
      <c r="L31" s="250"/>
      <c r="M31" s="251">
        <f>IF(SUM(J31,L31)&gt;100%,"NO PERMITIDO",SUM(J31,L31))</f>
        <v>0</v>
      </c>
      <c r="N31" s="247">
        <f>H31*M31/100%</f>
        <v>0</v>
      </c>
      <c r="O31" s="248"/>
      <c r="P31" s="248"/>
      <c r="Q31" s="85"/>
      <c r="R31" s="11"/>
      <c r="S31" s="11"/>
    </row>
    <row r="32" spans="1:19" ht="28.5">
      <c r="A32" s="85"/>
      <c r="B32" s="254"/>
      <c r="C32" s="248"/>
      <c r="D32" s="248"/>
      <c r="E32" s="248"/>
      <c r="F32" s="248"/>
      <c r="G32" s="88">
        <f>F1Concertación!G32</f>
        <v>0</v>
      </c>
      <c r="H32" s="248"/>
      <c r="I32" s="248"/>
      <c r="J32" s="249"/>
      <c r="K32" s="250"/>
      <c r="L32" s="250"/>
      <c r="M32" s="251"/>
      <c r="N32" s="247"/>
      <c r="O32" s="248"/>
      <c r="P32" s="248"/>
      <c r="Q32" s="85"/>
      <c r="R32" s="11"/>
      <c r="S32" s="11"/>
    </row>
    <row r="33" spans="1:19" ht="28.5">
      <c r="A33" s="85"/>
      <c r="B33" s="254"/>
      <c r="C33" s="248"/>
      <c r="D33" s="248"/>
      <c r="E33" s="248"/>
      <c r="F33" s="248"/>
      <c r="G33" s="88">
        <f>F1Concertación!G33</f>
        <v>0</v>
      </c>
      <c r="H33" s="248"/>
      <c r="I33" s="248"/>
      <c r="J33" s="249"/>
      <c r="K33" s="250"/>
      <c r="L33" s="250"/>
      <c r="M33" s="251"/>
      <c r="N33" s="247"/>
      <c r="O33" s="248"/>
      <c r="P33" s="248"/>
      <c r="Q33" s="85"/>
      <c r="R33" s="11"/>
      <c r="S33" s="11"/>
    </row>
    <row r="34" spans="1:19" ht="28.5">
      <c r="A34" s="85"/>
      <c r="B34" s="254"/>
      <c r="C34" s="248"/>
      <c r="D34" s="248"/>
      <c r="E34" s="248"/>
      <c r="F34" s="248"/>
      <c r="G34" s="88">
        <f>F1Concertación!G34</f>
        <v>0</v>
      </c>
      <c r="H34" s="248"/>
      <c r="I34" s="248"/>
      <c r="J34" s="249"/>
      <c r="K34" s="250"/>
      <c r="L34" s="250"/>
      <c r="M34" s="251"/>
      <c r="N34" s="247"/>
      <c r="O34" s="248"/>
      <c r="P34" s="248"/>
      <c r="Q34" s="85"/>
      <c r="R34" s="11"/>
      <c r="S34" s="11"/>
    </row>
    <row r="35" spans="1:19" ht="28.5">
      <c r="A35" s="85"/>
      <c r="B35" s="254"/>
      <c r="C35" s="248"/>
      <c r="D35" s="248"/>
      <c r="E35" s="248"/>
      <c r="F35" s="248"/>
      <c r="G35" s="88">
        <f>F1Concertación!G35</f>
        <v>0</v>
      </c>
      <c r="H35" s="248"/>
      <c r="I35" s="248"/>
      <c r="J35" s="249"/>
      <c r="K35" s="250"/>
      <c r="L35" s="250"/>
      <c r="M35" s="251"/>
      <c r="N35" s="247"/>
      <c r="O35" s="248"/>
      <c r="P35" s="248"/>
      <c r="Q35" s="85"/>
      <c r="R35" s="11"/>
      <c r="S35" s="11"/>
    </row>
    <row r="36" spans="1:19" ht="28.5">
      <c r="A36" s="85"/>
      <c r="B36" s="252" t="s">
        <v>61</v>
      </c>
      <c r="C36" s="252"/>
      <c r="D36" s="252"/>
      <c r="E36" s="252"/>
      <c r="F36" s="252"/>
      <c r="G36" s="252"/>
      <c r="H36" s="89">
        <f>IF(SUM(H31)&gt;100%,"supera el 100%",SUM(H8:H35))</f>
        <v>0.99999999999999989</v>
      </c>
      <c r="I36" s="90"/>
      <c r="J36" s="90"/>
      <c r="K36" s="89"/>
      <c r="L36" s="90"/>
      <c r="M36" s="89"/>
      <c r="N36" s="91">
        <f>IF(SUM(N31)&gt;100%,"supera el 100%",SUM(N8:N35))</f>
        <v>0</v>
      </c>
      <c r="O36" s="89"/>
      <c r="P36" s="89"/>
      <c r="Q36" s="85"/>
      <c r="R36" s="11"/>
      <c r="S36" s="11"/>
    </row>
    <row r="37" spans="1:19" ht="28.5">
      <c r="A37" s="85"/>
      <c r="B37" s="92"/>
      <c r="C37" s="93"/>
      <c r="D37" s="93"/>
      <c r="E37" s="93"/>
      <c r="F37" s="93"/>
      <c r="G37" s="93"/>
      <c r="H37" s="93"/>
      <c r="I37" s="93"/>
      <c r="J37" s="93"/>
      <c r="K37" s="94"/>
      <c r="L37" s="94"/>
      <c r="M37" s="94"/>
      <c r="N37" s="95"/>
      <c r="O37" s="95"/>
      <c r="P37" s="96"/>
      <c r="Q37" s="85"/>
      <c r="R37" s="11"/>
      <c r="S37" s="11"/>
    </row>
    <row r="38" spans="1:19" ht="28.5">
      <c r="A38" s="85"/>
      <c r="B38" s="92"/>
      <c r="C38" s="93"/>
      <c r="D38" s="93"/>
      <c r="E38" s="93"/>
      <c r="F38" s="93"/>
      <c r="G38" s="93"/>
      <c r="H38" s="93"/>
      <c r="I38" s="93"/>
      <c r="J38" s="93"/>
      <c r="K38" s="94"/>
      <c r="L38" s="94"/>
      <c r="M38" s="94"/>
      <c r="N38" s="95"/>
      <c r="O38" s="95"/>
      <c r="P38" s="96"/>
      <c r="Q38" s="85"/>
      <c r="R38" s="11"/>
      <c r="S38" s="11"/>
    </row>
    <row r="39" spans="1:19" ht="28.5">
      <c r="A39" s="85"/>
      <c r="B39" s="92"/>
      <c r="C39" s="93"/>
      <c r="D39" s="93"/>
      <c r="E39" s="93"/>
      <c r="F39" s="93"/>
      <c r="G39" s="93"/>
      <c r="H39" s="93"/>
      <c r="I39" s="93"/>
      <c r="J39" s="93"/>
      <c r="K39" s="94"/>
      <c r="L39" s="94"/>
      <c r="M39" s="94"/>
      <c r="N39" s="95"/>
      <c r="O39" s="95"/>
      <c r="P39" s="96"/>
      <c r="Q39" s="85"/>
      <c r="R39" s="11"/>
      <c r="S39" s="11"/>
    </row>
    <row r="40" spans="1:19" ht="28.5">
      <c r="A40" s="85"/>
      <c r="B40" s="92"/>
      <c r="C40" s="93"/>
      <c r="D40" s="93"/>
      <c r="E40" s="93"/>
      <c r="F40" s="93"/>
      <c r="G40" s="93"/>
      <c r="H40" s="93"/>
      <c r="I40" s="93"/>
      <c r="J40" s="93"/>
      <c r="K40" s="94"/>
      <c r="L40" s="94"/>
      <c r="M40" s="94"/>
      <c r="N40" s="95"/>
      <c r="O40" s="95"/>
      <c r="P40" s="96"/>
      <c r="Q40" s="85"/>
      <c r="R40" s="11"/>
      <c r="S40" s="11"/>
    </row>
    <row r="41" spans="1:19" ht="28.5">
      <c r="A41" s="85"/>
      <c r="B41" s="92"/>
      <c r="C41" s="93"/>
      <c r="D41" s="93"/>
      <c r="E41" s="93"/>
      <c r="F41" s="93"/>
      <c r="G41" s="93"/>
      <c r="H41" s="93"/>
      <c r="I41" s="93"/>
      <c r="J41" s="93"/>
      <c r="K41" s="94"/>
      <c r="L41" s="94"/>
      <c r="M41" s="94"/>
      <c r="N41" s="97"/>
      <c r="O41" s="95"/>
      <c r="P41" s="96"/>
      <c r="Q41" s="85"/>
      <c r="R41" s="11"/>
      <c r="S41" s="11"/>
    </row>
    <row r="42" spans="1:19" ht="28.5">
      <c r="A42" s="85"/>
      <c r="B42" s="98"/>
      <c r="C42" s="99" t="s">
        <v>63</v>
      </c>
      <c r="D42" s="255"/>
      <c r="E42" s="255"/>
      <c r="F42" s="100"/>
      <c r="G42" s="256"/>
      <c r="H42" s="256"/>
      <c r="I42" s="256"/>
      <c r="J42" s="101"/>
      <c r="K42" s="256"/>
      <c r="L42" s="256"/>
      <c r="M42" s="256"/>
      <c r="N42" s="102"/>
      <c r="O42" s="95"/>
      <c r="P42" s="96"/>
      <c r="Q42" s="85"/>
      <c r="R42" s="11"/>
      <c r="S42" s="11"/>
    </row>
    <row r="43" spans="1:19" ht="28.5">
      <c r="A43" s="85"/>
      <c r="B43" s="98"/>
      <c r="C43" s="99" t="s">
        <v>64</v>
      </c>
      <c r="D43" s="257">
        <f>F1Concertación!D43:E43</f>
        <v>0</v>
      </c>
      <c r="E43" s="257"/>
      <c r="F43" s="100"/>
      <c r="G43" s="258" t="s">
        <v>62</v>
      </c>
      <c r="H43" s="258"/>
      <c r="I43" s="258"/>
      <c r="J43" s="101"/>
      <c r="K43" s="258" t="s">
        <v>76</v>
      </c>
      <c r="L43" s="258"/>
      <c r="M43" s="258"/>
      <c r="N43" s="103"/>
      <c r="O43" s="104"/>
      <c r="P43" s="105"/>
      <c r="Q43" s="85"/>
      <c r="R43" s="11"/>
      <c r="S43" s="11"/>
    </row>
    <row r="44" spans="1:19" ht="28.5">
      <c r="A44" s="85"/>
      <c r="B44" s="106"/>
      <c r="C44" s="107"/>
      <c r="D44" s="108"/>
      <c r="E44" s="108"/>
      <c r="F44" s="108"/>
      <c r="G44" s="108"/>
      <c r="H44" s="108"/>
      <c r="I44" s="108"/>
      <c r="J44" s="108"/>
      <c r="K44" s="108"/>
      <c r="L44" s="108"/>
      <c r="M44" s="108"/>
      <c r="N44" s="109"/>
      <c r="O44" s="108"/>
      <c r="P44" s="110"/>
      <c r="Q44" s="85"/>
      <c r="R44" s="11"/>
      <c r="S44" s="11"/>
    </row>
    <row r="45" spans="1:19" s="17" customFormat="1" ht="28.5">
      <c r="A45" s="85"/>
      <c r="B45" s="111"/>
      <c r="C45" s="112"/>
      <c r="D45" s="112"/>
      <c r="E45" s="112"/>
      <c r="F45" s="112"/>
      <c r="G45" s="112"/>
      <c r="H45" s="112"/>
      <c r="I45" s="112"/>
      <c r="J45" s="112"/>
      <c r="K45" s="112"/>
      <c r="L45" s="112"/>
      <c r="M45" s="112"/>
      <c r="N45" s="112"/>
      <c r="O45" s="112"/>
      <c r="P45" s="112"/>
      <c r="Q45" s="85"/>
      <c r="R45" s="11"/>
      <c r="S45" s="11"/>
    </row>
    <row r="46" spans="1:19" s="17" customFormat="1" ht="26.25">
      <c r="A46" s="11"/>
      <c r="B46" s="23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11"/>
      <c r="R46" s="11"/>
      <c r="S46" s="11"/>
    </row>
    <row r="47" spans="1:19" s="17" customFormat="1" ht="18">
      <c r="B47" s="25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6"/>
      <c r="O47" s="22"/>
      <c r="P47" s="22"/>
    </row>
    <row r="48" spans="1:19" s="17" customFormat="1" ht="18">
      <c r="B48" s="25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6"/>
      <c r="O48" s="22"/>
      <c r="P48" s="22"/>
    </row>
    <row r="49" spans="2:16" s="17" customFormat="1" ht="18">
      <c r="B49" s="25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6"/>
      <c r="O49" s="22"/>
      <c r="P49" s="22"/>
    </row>
    <row r="50" spans="2:16" s="17" customFormat="1" ht="18">
      <c r="B50" s="25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6"/>
      <c r="O50" s="22"/>
      <c r="P50" s="22"/>
    </row>
    <row r="51" spans="2:16" s="17" customFormat="1" ht="18">
      <c r="B51" s="25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6"/>
      <c r="O51" s="22"/>
      <c r="P51" s="22"/>
    </row>
    <row r="52" spans="2:16" s="17" customFormat="1" ht="18">
      <c r="B52" s="25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6"/>
      <c r="O52" s="22"/>
      <c r="P52" s="22"/>
    </row>
    <row r="53" spans="2:16" s="17" customFormat="1" ht="18">
      <c r="B53" s="25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6"/>
      <c r="O53" s="22"/>
      <c r="P53" s="22"/>
    </row>
    <row r="54" spans="2:16" s="17" customFormat="1" ht="18">
      <c r="B54" s="25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6"/>
      <c r="O54" s="22"/>
      <c r="P54" s="22"/>
    </row>
    <row r="55" spans="2:16" s="17" customFormat="1" ht="18">
      <c r="B55" s="25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6"/>
      <c r="O55" s="22"/>
      <c r="P55" s="22"/>
    </row>
    <row r="56" spans="2:16" s="17" customFormat="1" ht="18">
      <c r="B56" s="25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6"/>
      <c r="O56" s="22"/>
      <c r="P56" s="22"/>
    </row>
    <row r="57" spans="2:16" s="17" customFormat="1" ht="18">
      <c r="B57" s="25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6"/>
      <c r="O57" s="22"/>
      <c r="P57" s="22"/>
    </row>
    <row r="58" spans="2:16" s="17" customFormat="1" ht="18">
      <c r="B58" s="25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6"/>
      <c r="O58" s="22"/>
      <c r="P58" s="22"/>
    </row>
    <row r="59" spans="2:16" s="17" customFormat="1" ht="18">
      <c r="B59" s="25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6"/>
      <c r="O59" s="22"/>
      <c r="P59" s="22"/>
    </row>
    <row r="60" spans="2:16" s="17" customFormat="1" ht="18">
      <c r="B60" s="25"/>
      <c r="C60" s="22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6"/>
      <c r="O60" s="22"/>
      <c r="P60" s="22"/>
    </row>
    <row r="61" spans="2:16" s="17" customFormat="1" ht="18">
      <c r="B61" s="25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6"/>
      <c r="O61" s="22"/>
      <c r="P61" s="22"/>
    </row>
    <row r="62" spans="2:16" s="17" customFormat="1" ht="18">
      <c r="B62" s="25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6"/>
      <c r="O62" s="22"/>
      <c r="P62" s="22"/>
    </row>
    <row r="63" spans="2:16" s="17" customFormat="1" ht="18">
      <c r="B63" s="25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6"/>
      <c r="O63" s="22"/>
      <c r="P63" s="22"/>
    </row>
    <row r="64" spans="2:16" s="17" customFormat="1" ht="18">
      <c r="B64" s="25"/>
      <c r="C64" s="22"/>
      <c r="D64" s="22"/>
      <c r="E64" s="22"/>
      <c r="F64" s="22"/>
      <c r="G64" s="22"/>
      <c r="H64" s="22"/>
      <c r="I64" s="22"/>
      <c r="J64" s="22"/>
      <c r="K64" s="22"/>
      <c r="L64" s="22"/>
      <c r="M64" s="22"/>
      <c r="N64" s="26"/>
      <c r="O64" s="22"/>
      <c r="P64" s="22"/>
    </row>
    <row r="65" spans="2:16" s="17" customFormat="1" ht="18">
      <c r="B65" s="25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6"/>
      <c r="O65" s="22"/>
      <c r="P65" s="22"/>
    </row>
    <row r="66" spans="2:16" s="17" customFormat="1" ht="18">
      <c r="B66" s="25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6"/>
      <c r="O66" s="22"/>
      <c r="P66" s="22"/>
    </row>
    <row r="67" spans="2:16" s="17" customFormat="1" ht="18">
      <c r="B67" s="25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6"/>
      <c r="O67" s="22"/>
      <c r="P67" s="22"/>
    </row>
    <row r="68" spans="2:16" s="17" customFormat="1">
      <c r="B68" s="12"/>
      <c r="N68" s="18"/>
    </row>
    <row r="69" spans="2:16" s="17" customFormat="1">
      <c r="B69" s="12"/>
      <c r="N69" s="18"/>
    </row>
    <row r="70" spans="2:16" s="17" customFormat="1">
      <c r="B70" s="12"/>
      <c r="N70" s="18"/>
    </row>
    <row r="71" spans="2:16" s="17" customFormat="1">
      <c r="B71" s="12"/>
      <c r="N71" s="18"/>
    </row>
    <row r="72" spans="2:16" s="17" customFormat="1">
      <c r="B72" s="12"/>
      <c r="N72" s="18"/>
    </row>
    <row r="73" spans="2:16" s="17" customFormat="1">
      <c r="B73" s="12"/>
      <c r="N73" s="18"/>
    </row>
    <row r="74" spans="2:16" s="17" customFormat="1">
      <c r="B74" s="12"/>
      <c r="N74" s="18"/>
    </row>
    <row r="75" spans="2:16" s="17" customFormat="1">
      <c r="B75" s="12"/>
      <c r="N75" s="18"/>
    </row>
    <row r="76" spans="2:16" s="17" customFormat="1">
      <c r="B76" s="12"/>
      <c r="N76" s="18"/>
    </row>
    <row r="77" spans="2:16" s="17" customFormat="1">
      <c r="B77" s="12"/>
      <c r="N77" s="18"/>
    </row>
    <row r="78" spans="2:16" s="17" customFormat="1">
      <c r="B78" s="12"/>
      <c r="N78" s="18"/>
    </row>
    <row r="79" spans="2:16" s="17" customFormat="1">
      <c r="B79" s="12"/>
      <c r="N79" s="18"/>
    </row>
    <row r="80" spans="2:16" s="17" customFormat="1">
      <c r="B80" s="12"/>
      <c r="N80" s="18"/>
    </row>
    <row r="81" spans="2:14" s="17" customFormat="1">
      <c r="B81" s="12"/>
      <c r="N81" s="18"/>
    </row>
    <row r="82" spans="2:14" s="17" customFormat="1">
      <c r="B82" s="12"/>
      <c r="N82" s="18"/>
    </row>
    <row r="83" spans="2:14" s="17" customFormat="1">
      <c r="B83" s="12"/>
      <c r="N83" s="18"/>
    </row>
    <row r="84" spans="2:14" s="17" customFormat="1">
      <c r="B84" s="12"/>
      <c r="N84" s="18"/>
    </row>
    <row r="85" spans="2:14" s="17" customFormat="1">
      <c r="B85" s="12"/>
      <c r="N85" s="18"/>
    </row>
    <row r="86" spans="2:14" s="17" customFormat="1">
      <c r="B86" s="12"/>
      <c r="N86" s="18"/>
    </row>
    <row r="87" spans="2:14" s="17" customFormat="1">
      <c r="B87" s="12"/>
      <c r="N87" s="18"/>
    </row>
    <row r="88" spans="2:14" s="17" customFormat="1">
      <c r="B88" s="12"/>
      <c r="N88" s="18"/>
    </row>
    <row r="89" spans="2:14" s="17" customFormat="1">
      <c r="B89" s="12"/>
      <c r="N89" s="18"/>
    </row>
    <row r="90" spans="2:14" s="17" customFormat="1">
      <c r="B90" s="12"/>
      <c r="N90" s="18"/>
    </row>
  </sheetData>
  <mergeCells count="102">
    <mergeCell ref="O3:P3"/>
    <mergeCell ref="B1:C3"/>
    <mergeCell ref="M3:N3"/>
    <mergeCell ref="J3:L3"/>
    <mergeCell ref="H3:I3"/>
    <mergeCell ref="F3:G3"/>
    <mergeCell ref="D3:E3"/>
    <mergeCell ref="D1:P1"/>
    <mergeCell ref="D2:P2"/>
    <mergeCell ref="B36:G36"/>
    <mergeCell ref="D42:E42"/>
    <mergeCell ref="G42:I42"/>
    <mergeCell ref="K42:M42"/>
    <mergeCell ref="D43:E43"/>
    <mergeCell ref="G43:I43"/>
    <mergeCell ref="K43:M43"/>
    <mergeCell ref="B30:P30"/>
    <mergeCell ref="B31:B35"/>
    <mergeCell ref="C31:C35"/>
    <mergeCell ref="D31:D35"/>
    <mergeCell ref="E31:E35"/>
    <mergeCell ref="F31:F35"/>
    <mergeCell ref="H31:H35"/>
    <mergeCell ref="I31:I35"/>
    <mergeCell ref="J31:J35"/>
    <mergeCell ref="P31:P35"/>
    <mergeCell ref="N31:N35"/>
    <mergeCell ref="O31:O35"/>
    <mergeCell ref="K31:K35"/>
    <mergeCell ref="L31:L35"/>
    <mergeCell ref="M31:M35"/>
    <mergeCell ref="B24:P24"/>
    <mergeCell ref="B25:B29"/>
    <mergeCell ref="C25:C29"/>
    <mergeCell ref="D25:D29"/>
    <mergeCell ref="E25:E29"/>
    <mergeCell ref="F25:F29"/>
    <mergeCell ref="H25:H29"/>
    <mergeCell ref="I25:I29"/>
    <mergeCell ref="J25:J29"/>
    <mergeCell ref="P25:P29"/>
    <mergeCell ref="K25:K29"/>
    <mergeCell ref="L25:L29"/>
    <mergeCell ref="M25:M29"/>
    <mergeCell ref="N25:N29"/>
    <mergeCell ref="O25:O29"/>
    <mergeCell ref="O13:O17"/>
    <mergeCell ref="P19:P23"/>
    <mergeCell ref="K19:K23"/>
    <mergeCell ref="L19:L23"/>
    <mergeCell ref="M19:M23"/>
    <mergeCell ref="N19:N23"/>
    <mergeCell ref="O19:O23"/>
    <mergeCell ref="I13:I17"/>
    <mergeCell ref="J13:J17"/>
    <mergeCell ref="P13:P17"/>
    <mergeCell ref="B18:P18"/>
    <mergeCell ref="B19:B23"/>
    <mergeCell ref="C19:C23"/>
    <mergeCell ref="D19:D23"/>
    <mergeCell ref="E19:E23"/>
    <mergeCell ref="F19:F23"/>
    <mergeCell ref="H19:H23"/>
    <mergeCell ref="I19:I23"/>
    <mergeCell ref="J19:J23"/>
    <mergeCell ref="K13:K17"/>
    <mergeCell ref="L13:L17"/>
    <mergeCell ref="M13:M17"/>
    <mergeCell ref="N13:N17"/>
    <mergeCell ref="B13:B17"/>
    <mergeCell ref="C13:C17"/>
    <mergeCell ref="D13:D17"/>
    <mergeCell ref="E13:E17"/>
    <mergeCell ref="F13:F17"/>
    <mergeCell ref="H13:H17"/>
    <mergeCell ref="B8:B12"/>
    <mergeCell ref="C8:C12"/>
    <mergeCell ref="D8:D12"/>
    <mergeCell ref="E8:E12"/>
    <mergeCell ref="F8:F12"/>
    <mergeCell ref="N8:N12"/>
    <mergeCell ref="O8:O12"/>
    <mergeCell ref="P8:P12"/>
    <mergeCell ref="I8:I12"/>
    <mergeCell ref="J8:J12"/>
    <mergeCell ref="K8:K12"/>
    <mergeCell ref="L8:L12"/>
    <mergeCell ref="M8:M12"/>
    <mergeCell ref="B7:P7"/>
    <mergeCell ref="H8:H12"/>
    <mergeCell ref="B4:P4"/>
    <mergeCell ref="B5:B6"/>
    <mergeCell ref="C5:C6"/>
    <mergeCell ref="D5:D6"/>
    <mergeCell ref="E5:E6"/>
    <mergeCell ref="F5:F6"/>
    <mergeCell ref="G5:G6"/>
    <mergeCell ref="H5:H6"/>
    <mergeCell ref="I5:L5"/>
    <mergeCell ref="M5:M6"/>
    <mergeCell ref="N5:N6"/>
    <mergeCell ref="O5:P5"/>
  </mergeCells>
  <conditionalFormatting sqref="M8">
    <cfRule type="cellIs" dxfId="1" priority="2" operator="greaterThan">
      <formula>100</formula>
    </cfRule>
  </conditionalFormatting>
  <conditionalFormatting sqref="M13 M19 M25">
    <cfRule type="cellIs" dxfId="0" priority="1" operator="greaterThan">
      <formula>100</formula>
    </cfRule>
  </conditionalFormatting>
  <dataValidations count="1">
    <dataValidation allowBlank="1" showInputMessage="1" showErrorMessage="1" errorTitle="error" error="solo datos númericos" sqref="H25:H29 H19:H23 H31:H35 H8:H17" xr:uid="{00000000-0002-0000-0400-000000000000}"/>
  </dataValidations>
  <printOptions horizontalCentered="1" verticalCentered="1"/>
  <pageMargins left="0.35433070866141736" right="0.31496062992125984" top="0.19685039370078741" bottom="0.19685039370078741" header="0.31496062992125984" footer="0.31496062992125984"/>
  <pageSetup paperSize="14" scale="32" orientation="landscape" r:id="rId1"/>
  <headerFooter>
    <oddFooter>&amp;RPágina &amp;P de &amp;N</oddFoot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V76"/>
  <sheetViews>
    <sheetView zoomScaleNormal="100" zoomScaleSheetLayoutView="86" zoomScalePageLayoutView="86" workbookViewId="0">
      <selection activeCell="C10" sqref="C10:I10"/>
    </sheetView>
  </sheetViews>
  <sheetFormatPr baseColWidth="10" defaultColWidth="10.85546875" defaultRowHeight="18"/>
  <cols>
    <col min="1" max="1" width="2.42578125" style="34" customWidth="1"/>
    <col min="2" max="2" width="38.28515625" style="35" customWidth="1"/>
    <col min="3" max="3" width="15.28515625" style="35" bestFit="1" customWidth="1"/>
    <col min="4" max="8" width="10.85546875" style="35"/>
    <col min="9" max="9" width="17.85546875" style="35" customWidth="1"/>
    <col min="10" max="10" width="38.42578125" style="34" customWidth="1"/>
    <col min="11" max="11" width="15.28515625" style="34" customWidth="1"/>
    <col min="12" max="14" width="10.85546875" style="34"/>
    <col min="15" max="15" width="11.42578125" style="34" customWidth="1"/>
    <col min="16" max="17" width="10.85546875" style="34"/>
    <col min="18" max="18" width="17.85546875" style="34" customWidth="1"/>
    <col min="19" max="19" width="3.28515625" style="34" customWidth="1"/>
    <col min="20" max="48" width="10.85546875" style="34"/>
    <col min="49" max="16384" width="10.85546875" style="35"/>
  </cols>
  <sheetData>
    <row r="1" spans="2:19" ht="15.75" customHeight="1">
      <c r="B1" s="264" t="s">
        <v>7</v>
      </c>
      <c r="C1" s="264"/>
      <c r="D1" s="264"/>
      <c r="E1" s="264"/>
      <c r="F1" s="264"/>
      <c r="G1" s="264"/>
      <c r="H1" s="264"/>
      <c r="I1" s="264"/>
      <c r="J1" s="39"/>
    </row>
    <row r="2" spans="2:19">
      <c r="B2" s="264"/>
      <c r="C2" s="264"/>
      <c r="D2" s="264"/>
      <c r="E2" s="264"/>
      <c r="F2" s="264"/>
      <c r="G2" s="264"/>
      <c r="H2" s="264"/>
      <c r="I2" s="264"/>
      <c r="J2" s="39"/>
    </row>
    <row r="3" spans="2:19">
      <c r="B3" s="264"/>
      <c r="C3" s="264"/>
      <c r="D3" s="264"/>
      <c r="E3" s="264"/>
      <c r="F3" s="264"/>
      <c r="G3" s="264"/>
      <c r="H3" s="264"/>
      <c r="I3" s="264"/>
    </row>
    <row r="4" spans="2:19">
      <c r="B4" s="264"/>
      <c r="C4" s="264"/>
      <c r="D4" s="264"/>
      <c r="E4" s="264"/>
      <c r="F4" s="264"/>
      <c r="G4" s="264"/>
      <c r="H4" s="264"/>
      <c r="I4" s="264"/>
      <c r="J4" s="39"/>
    </row>
    <row r="5" spans="2:19">
      <c r="B5" s="264"/>
      <c r="C5" s="264"/>
      <c r="D5" s="264"/>
      <c r="E5" s="264"/>
      <c r="F5" s="264"/>
      <c r="G5" s="264"/>
      <c r="H5" s="264"/>
      <c r="I5" s="264"/>
      <c r="J5" s="39"/>
    </row>
    <row r="6" spans="2:19" ht="93.75" customHeight="1">
      <c r="B6" s="40" t="s">
        <v>8</v>
      </c>
      <c r="C6" s="262" t="s">
        <v>9</v>
      </c>
      <c r="D6" s="262"/>
      <c r="E6" s="262"/>
      <c r="F6" s="262"/>
      <c r="G6" s="262"/>
      <c r="H6" s="262"/>
      <c r="I6" s="262"/>
      <c r="J6" s="35"/>
    </row>
    <row r="7" spans="2:19" ht="68.25" customHeight="1">
      <c r="B7" s="41" t="s">
        <v>10</v>
      </c>
      <c r="C7" s="262" t="s">
        <v>11</v>
      </c>
      <c r="D7" s="262"/>
      <c r="E7" s="262"/>
      <c r="F7" s="262"/>
      <c r="G7" s="262"/>
      <c r="H7" s="262"/>
      <c r="I7" s="262"/>
      <c r="J7" s="39"/>
    </row>
    <row r="8" spans="2:19" ht="90" customHeight="1">
      <c r="B8" s="42" t="s">
        <v>12</v>
      </c>
      <c r="C8" s="262" t="s">
        <v>13</v>
      </c>
      <c r="D8" s="262"/>
      <c r="E8" s="262"/>
      <c r="F8" s="262"/>
      <c r="G8" s="262"/>
      <c r="H8" s="262"/>
      <c r="I8" s="262"/>
      <c r="J8" s="39"/>
    </row>
    <row r="9" spans="2:19" ht="68.25" customHeight="1">
      <c r="B9" s="41" t="s">
        <v>14</v>
      </c>
      <c r="C9" s="262" t="s">
        <v>15</v>
      </c>
      <c r="D9" s="262"/>
      <c r="E9" s="262"/>
      <c r="F9" s="262"/>
      <c r="G9" s="262"/>
      <c r="H9" s="262"/>
      <c r="I9" s="262"/>
      <c r="J9" s="39"/>
    </row>
    <row r="10" spans="2:19" ht="99" customHeight="1">
      <c r="B10" s="41" t="s">
        <v>16</v>
      </c>
      <c r="C10" s="262" t="s">
        <v>17</v>
      </c>
      <c r="D10" s="262"/>
      <c r="E10" s="262"/>
      <c r="F10" s="262"/>
      <c r="G10" s="262"/>
      <c r="H10" s="262"/>
      <c r="I10" s="262"/>
      <c r="J10" s="39"/>
    </row>
    <row r="11" spans="2:19" ht="48" customHeight="1">
      <c r="B11" s="41" t="s">
        <v>18</v>
      </c>
      <c r="C11" s="262" t="s">
        <v>19</v>
      </c>
      <c r="D11" s="262"/>
      <c r="E11" s="262"/>
      <c r="F11" s="262"/>
      <c r="G11" s="262"/>
      <c r="H11" s="262"/>
      <c r="I11" s="262"/>
      <c r="J11" s="39"/>
    </row>
    <row r="12" spans="2:19" ht="57" customHeight="1">
      <c r="B12" s="41" t="s">
        <v>20</v>
      </c>
      <c r="C12" s="262" t="s">
        <v>21</v>
      </c>
      <c r="D12" s="262"/>
      <c r="E12" s="262"/>
      <c r="F12" s="262"/>
      <c r="G12" s="262"/>
      <c r="H12" s="262"/>
      <c r="I12" s="262"/>
      <c r="J12" s="39"/>
    </row>
    <row r="13" spans="2:19" ht="61.5" customHeight="1">
      <c r="B13" s="41" t="s">
        <v>22</v>
      </c>
      <c r="C13" s="262" t="s">
        <v>23</v>
      </c>
      <c r="D13" s="262"/>
      <c r="E13" s="262"/>
      <c r="F13" s="262"/>
      <c r="G13" s="262"/>
      <c r="H13" s="262"/>
      <c r="I13" s="262"/>
      <c r="J13" s="39"/>
    </row>
    <row r="14" spans="2:19" ht="49.5" customHeight="1">
      <c r="B14" s="41" t="s">
        <v>24</v>
      </c>
      <c r="C14" s="262" t="s">
        <v>25</v>
      </c>
      <c r="D14" s="262"/>
      <c r="E14" s="262"/>
      <c r="F14" s="262"/>
      <c r="G14" s="262"/>
      <c r="H14" s="262"/>
      <c r="I14" s="262"/>
      <c r="J14" s="39"/>
      <c r="K14" s="39"/>
      <c r="L14" s="39"/>
      <c r="M14" s="39"/>
      <c r="N14" s="39"/>
      <c r="O14" s="39"/>
      <c r="P14" s="39"/>
      <c r="Q14" s="39"/>
      <c r="R14" s="39"/>
      <c r="S14" s="39"/>
    </row>
    <row r="15" spans="2:19" ht="52.5" customHeight="1">
      <c r="B15" s="41" t="s">
        <v>26</v>
      </c>
      <c r="C15" s="262" t="s">
        <v>27</v>
      </c>
      <c r="D15" s="262"/>
      <c r="E15" s="262"/>
      <c r="F15" s="262"/>
      <c r="G15" s="262"/>
      <c r="H15" s="262"/>
      <c r="I15" s="262"/>
      <c r="J15" s="39"/>
      <c r="K15" s="39"/>
      <c r="L15" s="39"/>
      <c r="M15" s="39"/>
      <c r="N15" s="39"/>
      <c r="O15" s="39"/>
      <c r="P15" s="39"/>
      <c r="Q15" s="39"/>
      <c r="R15" s="39"/>
      <c r="S15" s="39"/>
    </row>
    <row r="16" spans="2:19" ht="87" customHeight="1">
      <c r="B16" s="41" t="s">
        <v>28</v>
      </c>
      <c r="C16" s="262" t="s">
        <v>29</v>
      </c>
      <c r="D16" s="262"/>
      <c r="E16" s="262"/>
      <c r="F16" s="262"/>
      <c r="G16" s="262"/>
      <c r="H16" s="262"/>
      <c r="I16" s="262"/>
      <c r="J16" s="39"/>
      <c r="K16" s="39"/>
      <c r="L16" s="39"/>
      <c r="M16" s="39"/>
      <c r="N16" s="39"/>
      <c r="O16" s="39"/>
      <c r="P16" s="39"/>
      <c r="Q16" s="39"/>
      <c r="R16" s="39"/>
      <c r="S16" s="39"/>
    </row>
    <row r="17" spans="2:48" ht="63.75" customHeight="1">
      <c r="B17" s="41" t="s">
        <v>30</v>
      </c>
      <c r="C17" s="262" t="s">
        <v>31</v>
      </c>
      <c r="D17" s="262"/>
      <c r="E17" s="262"/>
      <c r="F17" s="262"/>
      <c r="G17" s="262"/>
      <c r="H17" s="262"/>
      <c r="I17" s="262"/>
      <c r="J17" s="39"/>
      <c r="K17" s="39"/>
      <c r="L17" s="39"/>
      <c r="M17" s="39"/>
      <c r="N17" s="39"/>
      <c r="O17" s="39"/>
      <c r="P17" s="39"/>
      <c r="Q17" s="39"/>
      <c r="S17" s="39"/>
    </row>
    <row r="18" spans="2:48" ht="66.75" customHeight="1">
      <c r="B18" s="42" t="s">
        <v>32</v>
      </c>
      <c r="C18" s="262" t="s">
        <v>33</v>
      </c>
      <c r="D18" s="262"/>
      <c r="E18" s="262"/>
      <c r="F18" s="262"/>
      <c r="G18" s="262"/>
      <c r="H18" s="262"/>
      <c r="I18" s="262"/>
      <c r="J18" s="39"/>
      <c r="K18" s="39"/>
      <c r="L18" s="39"/>
      <c r="M18" s="39"/>
      <c r="N18" s="39"/>
      <c r="O18" s="39"/>
      <c r="P18" s="39"/>
      <c r="Q18" s="39"/>
      <c r="R18" s="39"/>
      <c r="S18" s="39"/>
    </row>
    <row r="19" spans="2:48" ht="102" customHeight="1">
      <c r="B19" s="41" t="s">
        <v>34</v>
      </c>
      <c r="C19" s="262" t="s">
        <v>35</v>
      </c>
      <c r="D19" s="262"/>
      <c r="E19" s="262"/>
      <c r="F19" s="262"/>
      <c r="G19" s="262"/>
      <c r="H19" s="262"/>
      <c r="I19" s="262"/>
      <c r="J19" s="39"/>
      <c r="K19" s="39"/>
      <c r="L19" s="39"/>
      <c r="M19" s="39"/>
      <c r="N19" s="39"/>
      <c r="O19" s="39"/>
      <c r="P19" s="39"/>
      <c r="Q19" s="39"/>
      <c r="R19" s="39"/>
      <c r="S19" s="39"/>
    </row>
    <row r="20" spans="2:48" ht="48.75" customHeight="1">
      <c r="B20" s="41" t="s">
        <v>36</v>
      </c>
      <c r="C20" s="263" t="s">
        <v>37</v>
      </c>
      <c r="D20" s="262"/>
      <c r="E20" s="262"/>
      <c r="F20" s="262"/>
      <c r="G20" s="262"/>
      <c r="H20" s="262"/>
      <c r="I20" s="262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35"/>
      <c r="AI20" s="35"/>
      <c r="AJ20" s="35"/>
      <c r="AK20" s="35"/>
      <c r="AL20" s="35"/>
      <c r="AM20" s="35"/>
      <c r="AN20" s="35"/>
      <c r="AO20" s="35"/>
      <c r="AP20" s="35"/>
      <c r="AQ20" s="35"/>
      <c r="AR20" s="35"/>
      <c r="AS20" s="35"/>
      <c r="AT20" s="35"/>
      <c r="AU20" s="35"/>
      <c r="AV20" s="35"/>
    </row>
    <row r="21" spans="2:48" ht="72" customHeight="1">
      <c r="B21" s="41" t="s">
        <v>38</v>
      </c>
      <c r="C21" s="262" t="s">
        <v>39</v>
      </c>
      <c r="D21" s="262"/>
      <c r="E21" s="262"/>
      <c r="F21" s="262"/>
      <c r="G21" s="262"/>
      <c r="H21" s="262"/>
      <c r="I21" s="262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5"/>
      <c r="AG21" s="35"/>
      <c r="AH21" s="35"/>
      <c r="AI21" s="35"/>
      <c r="AJ21" s="35"/>
      <c r="AK21" s="35"/>
      <c r="AL21" s="35"/>
      <c r="AM21" s="35"/>
      <c r="AN21" s="35"/>
      <c r="AO21" s="35"/>
      <c r="AP21" s="35"/>
      <c r="AQ21" s="35"/>
      <c r="AR21" s="35"/>
      <c r="AS21" s="35"/>
      <c r="AT21" s="35"/>
      <c r="AU21" s="35"/>
      <c r="AV21" s="35"/>
    </row>
    <row r="22" spans="2:48" ht="105" customHeight="1">
      <c r="B22" s="41" t="s">
        <v>40</v>
      </c>
      <c r="C22" s="262" t="s">
        <v>41</v>
      </c>
      <c r="D22" s="262"/>
      <c r="E22" s="262"/>
      <c r="F22" s="262"/>
      <c r="G22" s="262"/>
      <c r="H22" s="262"/>
      <c r="I22" s="262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5"/>
      <c r="AG22" s="35"/>
      <c r="AH22" s="35"/>
      <c r="AI22" s="35"/>
      <c r="AJ22" s="35"/>
      <c r="AK22" s="35"/>
      <c r="AL22" s="35"/>
      <c r="AM22" s="35"/>
      <c r="AN22" s="35"/>
      <c r="AO22" s="35"/>
      <c r="AP22" s="35"/>
      <c r="AQ22" s="35"/>
      <c r="AR22" s="35"/>
      <c r="AS22" s="35"/>
      <c r="AT22" s="35"/>
      <c r="AU22" s="35"/>
      <c r="AV22" s="35"/>
    </row>
    <row r="23" spans="2:48" ht="65.25" customHeight="1">
      <c r="B23" s="41" t="s">
        <v>42</v>
      </c>
      <c r="C23" s="262" t="s">
        <v>43</v>
      </c>
      <c r="D23" s="262"/>
      <c r="E23" s="262"/>
      <c r="F23" s="262"/>
      <c r="G23" s="262"/>
      <c r="H23" s="262"/>
      <c r="I23" s="262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35"/>
      <c r="AP23" s="35"/>
      <c r="AQ23" s="35"/>
      <c r="AR23" s="35"/>
      <c r="AS23" s="35"/>
      <c r="AT23" s="35"/>
      <c r="AU23" s="35"/>
      <c r="AV23" s="35"/>
    </row>
    <row r="24" spans="2:48" ht="78" customHeight="1">
      <c r="B24" s="41" t="s">
        <v>44</v>
      </c>
      <c r="C24" s="262" t="s">
        <v>45</v>
      </c>
      <c r="D24" s="262"/>
      <c r="E24" s="262"/>
      <c r="F24" s="262"/>
      <c r="G24" s="262"/>
      <c r="H24" s="262"/>
      <c r="I24" s="262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35"/>
      <c r="AH24" s="35"/>
      <c r="AI24" s="35"/>
      <c r="AJ24" s="35"/>
      <c r="AK24" s="35"/>
      <c r="AL24" s="35"/>
      <c r="AM24" s="35"/>
      <c r="AN24" s="35"/>
      <c r="AO24" s="35"/>
      <c r="AP24" s="35"/>
      <c r="AQ24" s="35"/>
      <c r="AR24" s="35"/>
      <c r="AS24" s="35"/>
      <c r="AT24" s="35"/>
      <c r="AU24" s="35"/>
      <c r="AV24" s="35"/>
    </row>
    <row r="25" spans="2:48" s="34" customFormat="1" ht="15" customHeight="1"/>
    <row r="26" spans="2:48" s="34" customFormat="1" ht="15" customHeight="1"/>
    <row r="27" spans="2:48" s="34" customFormat="1" ht="15" customHeight="1"/>
    <row r="28" spans="2:48" s="34" customFormat="1" ht="15" customHeight="1"/>
    <row r="29" spans="2:48" s="34" customFormat="1" ht="15" customHeight="1"/>
    <row r="30" spans="2:48" s="34" customFormat="1" ht="15" customHeight="1"/>
    <row r="31" spans="2:48" s="34" customFormat="1" ht="15" customHeight="1"/>
    <row r="32" spans="2:48" s="34" customFormat="1" ht="15" customHeight="1"/>
    <row r="33" s="34" customFormat="1" ht="15" customHeight="1"/>
    <row r="34" s="34" customFormat="1" ht="15" customHeight="1"/>
    <row r="35" s="34" customFormat="1" ht="15" customHeight="1"/>
    <row r="36" s="34" customFormat="1" ht="15" customHeight="1"/>
    <row r="37" s="34" customFormat="1" ht="15" customHeight="1"/>
    <row r="38" s="34" customFormat="1" ht="15" customHeight="1"/>
    <row r="39" s="34" customFormat="1" ht="15" customHeight="1"/>
    <row r="40" s="34" customFormat="1" ht="15" customHeight="1"/>
    <row r="41" s="34" customFormat="1" ht="15" customHeight="1"/>
    <row r="42" s="34" customFormat="1" ht="15" customHeight="1"/>
    <row r="43" s="34" customFormat="1" ht="15" customHeight="1"/>
    <row r="44" s="34" customFormat="1" ht="15" customHeight="1"/>
    <row r="45" s="34" customFormat="1" ht="15" customHeight="1"/>
    <row r="46" s="34" customFormat="1" ht="15" customHeight="1"/>
    <row r="47" s="34" customFormat="1" ht="15" customHeight="1"/>
    <row r="48" s="34" customFormat="1" ht="15" customHeight="1"/>
    <row r="49" s="34" customFormat="1" ht="15" customHeight="1"/>
    <row r="50" s="34" customFormat="1" ht="15" customHeight="1"/>
    <row r="51" s="34" customFormat="1" ht="15" customHeight="1"/>
    <row r="52" s="34" customFormat="1" ht="15" customHeight="1"/>
    <row r="53" s="34" customFormat="1" ht="15" customHeight="1"/>
    <row r="54" s="34" customFormat="1" ht="15" customHeight="1"/>
    <row r="55" s="34" customFormat="1" ht="15" customHeight="1"/>
    <row r="56" s="34" customFormat="1" ht="15" customHeight="1"/>
    <row r="57" s="34" customFormat="1" ht="15" customHeight="1"/>
    <row r="58" s="34" customFormat="1" ht="15" customHeight="1"/>
    <row r="59" s="34" customFormat="1" ht="15" customHeight="1"/>
    <row r="60" s="34" customFormat="1" ht="15" customHeight="1"/>
    <row r="61" s="34" customFormat="1" ht="15" customHeight="1"/>
    <row r="62" s="34" customFormat="1" ht="15" customHeight="1"/>
    <row r="63" s="34" customFormat="1" ht="15" customHeight="1"/>
    <row r="64" s="34" customFormat="1" ht="15" customHeight="1"/>
    <row r="65" s="34" customFormat="1" ht="15" customHeight="1"/>
    <row r="66" s="34" customFormat="1" ht="15" customHeight="1"/>
    <row r="67" s="34" customFormat="1" ht="15" customHeight="1"/>
    <row r="68" s="34" customFormat="1" ht="15" customHeight="1"/>
    <row r="69" s="34" customFormat="1" ht="15" customHeight="1"/>
    <row r="70" s="34" customFormat="1" ht="15" customHeight="1"/>
    <row r="71" s="34" customFormat="1" ht="15" customHeight="1"/>
    <row r="72" s="34" customFormat="1" ht="15" customHeight="1"/>
    <row r="73" s="34" customFormat="1" ht="15" customHeight="1"/>
    <row r="74" s="34" customFormat="1" ht="15" customHeight="1"/>
    <row r="75" s="34" customFormat="1" ht="15" customHeight="1"/>
    <row r="76" s="34" customFormat="1"/>
  </sheetData>
  <mergeCells count="20">
    <mergeCell ref="C8:I8"/>
    <mergeCell ref="C6:I6"/>
    <mergeCell ref="C7:I7"/>
    <mergeCell ref="B1:I5"/>
    <mergeCell ref="C21:I21"/>
    <mergeCell ref="C15:I15"/>
    <mergeCell ref="C9:I9"/>
    <mergeCell ref="C10:I10"/>
    <mergeCell ref="C11:I11"/>
    <mergeCell ref="C12:I12"/>
    <mergeCell ref="C13:I13"/>
    <mergeCell ref="C14:I14"/>
    <mergeCell ref="C24:I24"/>
    <mergeCell ref="C23:I23"/>
    <mergeCell ref="C22:I22"/>
    <mergeCell ref="C16:I16"/>
    <mergeCell ref="C17:I17"/>
    <mergeCell ref="C18:I18"/>
    <mergeCell ref="C19:I19"/>
    <mergeCell ref="C20:I20"/>
  </mergeCells>
  <pageMargins left="0.70866141732283472" right="0.70866141732283472" top="0.74803149606299213" bottom="0.74803149606299213" header="0.31496062992125984" footer="0.31496062992125984"/>
  <pageSetup scale="7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S112"/>
  <sheetViews>
    <sheetView showGridLines="0" zoomScale="60" zoomScaleNormal="60" workbookViewId="0">
      <selection activeCell="C4" sqref="C4:J5"/>
    </sheetView>
  </sheetViews>
  <sheetFormatPr baseColWidth="10" defaultColWidth="11.42578125" defaultRowHeight="18"/>
  <cols>
    <col min="1" max="1" width="3.85546875" style="33" customWidth="1"/>
    <col min="2" max="2" width="32.7109375" style="38" bestFit="1" customWidth="1"/>
    <col min="3" max="3" width="48.85546875" style="33" customWidth="1"/>
    <col min="4" max="4" width="75" style="33" customWidth="1"/>
    <col min="5" max="5" width="16.42578125" style="37" customWidth="1"/>
    <col min="6" max="6" width="12.42578125" style="37" customWidth="1"/>
    <col min="7" max="7" width="14" style="37" customWidth="1"/>
    <col min="8" max="8" width="24.140625" style="37" customWidth="1"/>
    <col min="9" max="9" width="24.42578125" style="33" customWidth="1"/>
    <col min="10" max="10" width="17.7109375" style="33" customWidth="1"/>
    <col min="11" max="11" width="29.85546875" style="33" customWidth="1"/>
    <col min="12" max="12" width="4.28515625" style="33" customWidth="1"/>
    <col min="13" max="16384" width="11.42578125" style="33"/>
  </cols>
  <sheetData>
    <row r="1" spans="1:13" ht="28.5" customHeight="1">
      <c r="B1" s="273" t="s">
        <v>77</v>
      </c>
      <c r="C1" s="273"/>
      <c r="D1" s="273"/>
      <c r="E1" s="273"/>
      <c r="F1" s="273"/>
      <c r="G1" s="273"/>
      <c r="H1" s="273"/>
      <c r="I1" s="273"/>
      <c r="J1" s="273"/>
      <c r="K1" s="273"/>
    </row>
    <row r="2" spans="1:13" ht="28.5" customHeight="1">
      <c r="B2" s="273"/>
      <c r="C2" s="273"/>
      <c r="D2" s="273"/>
      <c r="E2" s="273"/>
      <c r="F2" s="273"/>
      <c r="G2" s="273"/>
      <c r="H2" s="273"/>
      <c r="I2" s="273"/>
      <c r="J2" s="273"/>
      <c r="K2" s="273"/>
    </row>
    <row r="3" spans="1:13" s="114" customFormat="1" ht="20.25">
      <c r="A3" s="113"/>
      <c r="B3" s="279" t="s">
        <v>78</v>
      </c>
      <c r="C3" s="279"/>
      <c r="D3" s="279"/>
      <c r="E3" s="279"/>
      <c r="F3" s="279"/>
      <c r="G3" s="279"/>
      <c r="H3" s="279"/>
      <c r="I3" s="279"/>
      <c r="J3" s="279"/>
      <c r="K3" s="279"/>
      <c r="L3" s="113"/>
    </row>
    <row r="4" spans="1:13" s="114" customFormat="1" ht="18.75">
      <c r="A4" s="113"/>
      <c r="B4" s="156"/>
      <c r="C4" s="270" t="s">
        <v>79</v>
      </c>
      <c r="D4" s="270"/>
      <c r="E4" s="270"/>
      <c r="F4" s="270"/>
      <c r="G4" s="270"/>
      <c r="H4" s="270"/>
      <c r="I4" s="270"/>
      <c r="J4" s="270"/>
      <c r="K4" s="157">
        <v>5</v>
      </c>
      <c r="L4" s="113"/>
    </row>
    <row r="5" spans="1:13" s="114" customFormat="1" ht="18.75">
      <c r="A5" s="113"/>
      <c r="B5" s="156"/>
      <c r="C5" s="274" t="s">
        <v>80</v>
      </c>
      <c r="D5" s="274"/>
      <c r="E5" s="274"/>
      <c r="F5" s="274"/>
      <c r="G5" s="274"/>
      <c r="H5" s="274"/>
      <c r="I5" s="274"/>
      <c r="J5" s="274"/>
      <c r="K5" s="157">
        <v>4</v>
      </c>
      <c r="L5" s="113"/>
    </row>
    <row r="6" spans="1:13" s="114" customFormat="1" ht="18.75">
      <c r="A6" s="113"/>
      <c r="B6" s="156"/>
      <c r="C6" s="274" t="s">
        <v>81</v>
      </c>
      <c r="D6" s="274"/>
      <c r="E6" s="274"/>
      <c r="F6" s="274"/>
      <c r="G6" s="274"/>
      <c r="H6" s="274"/>
      <c r="I6" s="274"/>
      <c r="J6" s="274"/>
      <c r="K6" s="157">
        <v>3</v>
      </c>
      <c r="L6" s="113"/>
    </row>
    <row r="7" spans="1:13" s="114" customFormat="1" ht="18.75">
      <c r="A7" s="113"/>
      <c r="B7" s="156"/>
      <c r="C7" s="274" t="s">
        <v>82</v>
      </c>
      <c r="D7" s="274"/>
      <c r="E7" s="274"/>
      <c r="F7" s="274"/>
      <c r="G7" s="274"/>
      <c r="H7" s="274"/>
      <c r="I7" s="274"/>
      <c r="J7" s="274"/>
      <c r="K7" s="157">
        <v>2</v>
      </c>
      <c r="L7" s="113"/>
    </row>
    <row r="8" spans="1:13" s="114" customFormat="1" ht="18.75">
      <c r="A8" s="113"/>
      <c r="B8" s="156"/>
      <c r="C8" s="275" t="s">
        <v>83</v>
      </c>
      <c r="D8" s="275"/>
      <c r="E8" s="275"/>
      <c r="F8" s="275"/>
      <c r="G8" s="275"/>
      <c r="H8" s="275"/>
      <c r="I8" s="275"/>
      <c r="J8" s="275"/>
      <c r="K8" s="158">
        <v>1</v>
      </c>
      <c r="L8" s="113"/>
    </row>
    <row r="9" spans="1:13" s="114" customFormat="1" ht="12.75" customHeight="1">
      <c r="A9" s="113"/>
      <c r="B9" s="278"/>
      <c r="C9" s="278"/>
      <c r="D9" s="278"/>
      <c r="E9" s="278"/>
      <c r="F9" s="278"/>
      <c r="G9" s="278"/>
      <c r="H9" s="278"/>
      <c r="I9" s="278"/>
      <c r="J9" s="278"/>
      <c r="K9" s="278"/>
      <c r="L9" s="113"/>
    </row>
    <row r="10" spans="1:13" s="114" customFormat="1" ht="18.75">
      <c r="A10" s="113"/>
      <c r="B10" s="276" t="s">
        <v>84</v>
      </c>
      <c r="C10" s="277"/>
      <c r="D10" s="277"/>
      <c r="E10" s="277"/>
      <c r="F10" s="277"/>
      <c r="G10" s="277"/>
      <c r="H10" s="277"/>
      <c r="I10" s="277"/>
      <c r="J10" s="277"/>
      <c r="K10" s="277"/>
      <c r="L10" s="36"/>
      <c r="M10" s="115"/>
    </row>
    <row r="11" spans="1:13" ht="14.25" customHeight="1">
      <c r="B11" s="269"/>
      <c r="C11" s="269"/>
      <c r="D11" s="269"/>
      <c r="E11" s="269"/>
      <c r="F11" s="269"/>
      <c r="G11" s="269"/>
      <c r="H11" s="269"/>
      <c r="I11" s="269"/>
      <c r="J11" s="269"/>
      <c r="K11" s="269"/>
    </row>
    <row r="12" spans="1:13" ht="19.5">
      <c r="B12" s="280" t="s">
        <v>85</v>
      </c>
      <c r="C12" s="280" t="s">
        <v>86</v>
      </c>
      <c r="D12" s="280" t="s">
        <v>87</v>
      </c>
      <c r="E12" s="280" t="s">
        <v>88</v>
      </c>
      <c r="F12" s="280"/>
      <c r="G12" s="280"/>
      <c r="H12" s="280"/>
      <c r="I12" s="280" t="s">
        <v>38</v>
      </c>
      <c r="J12" s="280" t="s">
        <v>89</v>
      </c>
      <c r="K12" s="280" t="s">
        <v>90</v>
      </c>
    </row>
    <row r="13" spans="1:13" ht="21.75" customHeight="1">
      <c r="B13" s="280"/>
      <c r="C13" s="280"/>
      <c r="D13" s="280"/>
      <c r="E13" s="160" t="s">
        <v>91</v>
      </c>
      <c r="F13" s="159"/>
      <c r="G13" s="159" t="s">
        <v>92</v>
      </c>
      <c r="H13" s="159" t="s">
        <v>93</v>
      </c>
      <c r="I13" s="280"/>
      <c r="J13" s="280"/>
      <c r="K13" s="280"/>
    </row>
    <row r="14" spans="1:13" ht="19.5">
      <c r="B14" s="280"/>
      <c r="C14" s="280"/>
      <c r="D14" s="280"/>
      <c r="E14" s="161">
        <v>0.6</v>
      </c>
      <c r="F14" s="161"/>
      <c r="G14" s="161">
        <v>0.2</v>
      </c>
      <c r="H14" s="161">
        <v>0.2</v>
      </c>
      <c r="I14" s="280"/>
      <c r="J14" s="280"/>
      <c r="K14" s="280"/>
    </row>
    <row r="15" spans="1:13" ht="56.25">
      <c r="B15" s="269" t="s">
        <v>94</v>
      </c>
      <c r="C15" s="270" t="s">
        <v>95</v>
      </c>
      <c r="D15" s="162" t="s">
        <v>96</v>
      </c>
      <c r="E15" s="158">
        <v>5</v>
      </c>
      <c r="F15" s="158"/>
      <c r="G15" s="158"/>
      <c r="H15" s="158"/>
      <c r="I15" s="267"/>
      <c r="J15" s="271">
        <f>SUM(E18:H18)</f>
        <v>2.8000000000000003</v>
      </c>
      <c r="K15" s="267"/>
    </row>
    <row r="16" spans="1:13" ht="37.5">
      <c r="B16" s="269"/>
      <c r="C16" s="270"/>
      <c r="D16" s="162" t="s">
        <v>97</v>
      </c>
      <c r="E16" s="158">
        <v>4</v>
      </c>
      <c r="F16" s="158"/>
      <c r="G16" s="158"/>
      <c r="H16" s="158"/>
      <c r="I16" s="267"/>
      <c r="J16" s="271"/>
      <c r="K16" s="267"/>
    </row>
    <row r="17" spans="2:11" ht="75">
      <c r="B17" s="269"/>
      <c r="C17" s="270"/>
      <c r="D17" s="162" t="s">
        <v>98</v>
      </c>
      <c r="E17" s="158">
        <v>5</v>
      </c>
      <c r="F17" s="158"/>
      <c r="G17" s="158"/>
      <c r="H17" s="158"/>
      <c r="I17" s="267"/>
      <c r="J17" s="271"/>
      <c r="K17" s="267"/>
    </row>
    <row r="18" spans="2:11" ht="19.5">
      <c r="B18" s="268" t="s">
        <v>99</v>
      </c>
      <c r="C18" s="268"/>
      <c r="D18" s="268"/>
      <c r="E18" s="163">
        <f>SUM(E15:E17)/3*60%</f>
        <v>2.8000000000000003</v>
      </c>
      <c r="F18" s="163"/>
      <c r="G18" s="163">
        <f>SUM(G15:G17)/3*20%</f>
        <v>0</v>
      </c>
      <c r="H18" s="163">
        <f>SUM(H15:H17)/3*20%</f>
        <v>0</v>
      </c>
      <c r="I18" s="267"/>
      <c r="J18" s="271"/>
      <c r="K18" s="267"/>
    </row>
    <row r="19" spans="2:11" ht="18.75">
      <c r="B19" s="269" t="s">
        <v>100</v>
      </c>
      <c r="C19" s="270" t="s">
        <v>101</v>
      </c>
      <c r="D19" s="162" t="s">
        <v>102</v>
      </c>
      <c r="E19" s="158"/>
      <c r="F19" s="158"/>
      <c r="G19" s="158"/>
      <c r="H19" s="158"/>
      <c r="I19" s="267"/>
      <c r="J19" s="271">
        <f>SUM(E29:H29)</f>
        <v>0</v>
      </c>
      <c r="K19" s="267"/>
    </row>
    <row r="20" spans="2:11" ht="37.5">
      <c r="B20" s="269"/>
      <c r="C20" s="270"/>
      <c r="D20" s="162" t="s">
        <v>103</v>
      </c>
      <c r="E20" s="158"/>
      <c r="F20" s="158"/>
      <c r="G20" s="158"/>
      <c r="H20" s="158"/>
      <c r="I20" s="267"/>
      <c r="J20" s="271"/>
      <c r="K20" s="267"/>
    </row>
    <row r="21" spans="2:11" ht="37.5">
      <c r="B21" s="269"/>
      <c r="C21" s="270"/>
      <c r="D21" s="162" t="s">
        <v>104</v>
      </c>
      <c r="E21" s="158"/>
      <c r="F21" s="158"/>
      <c r="G21" s="158"/>
      <c r="H21" s="158"/>
      <c r="I21" s="267"/>
      <c r="J21" s="271"/>
      <c r="K21" s="267"/>
    </row>
    <row r="22" spans="2:11" ht="18.75">
      <c r="B22" s="269"/>
      <c r="C22" s="270"/>
      <c r="D22" s="162" t="s">
        <v>105</v>
      </c>
      <c r="E22" s="158"/>
      <c r="F22" s="158"/>
      <c r="G22" s="158"/>
      <c r="H22" s="158"/>
      <c r="I22" s="267"/>
      <c r="J22" s="271"/>
      <c r="K22" s="267"/>
    </row>
    <row r="23" spans="2:11" ht="37.5">
      <c r="B23" s="269"/>
      <c r="C23" s="270"/>
      <c r="D23" s="162" t="s">
        <v>106</v>
      </c>
      <c r="E23" s="158"/>
      <c r="F23" s="158"/>
      <c r="G23" s="158"/>
      <c r="H23" s="158"/>
      <c r="I23" s="267"/>
      <c r="J23" s="271"/>
      <c r="K23" s="267"/>
    </row>
    <row r="24" spans="2:11" ht="37.5">
      <c r="B24" s="269"/>
      <c r="C24" s="270"/>
      <c r="D24" s="162" t="s">
        <v>107</v>
      </c>
      <c r="E24" s="158"/>
      <c r="F24" s="158"/>
      <c r="G24" s="158"/>
      <c r="H24" s="158"/>
      <c r="I24" s="267"/>
      <c r="J24" s="271"/>
      <c r="K24" s="267"/>
    </row>
    <row r="25" spans="2:11" ht="56.25">
      <c r="B25" s="269"/>
      <c r="C25" s="270"/>
      <c r="D25" s="162" t="s">
        <v>108</v>
      </c>
      <c r="E25" s="158"/>
      <c r="F25" s="158"/>
      <c r="G25" s="158"/>
      <c r="H25" s="158"/>
      <c r="I25" s="267"/>
      <c r="J25" s="271"/>
      <c r="K25" s="267"/>
    </row>
    <row r="26" spans="2:11" ht="37.5">
      <c r="B26" s="269"/>
      <c r="C26" s="270"/>
      <c r="D26" s="162" t="s">
        <v>109</v>
      </c>
      <c r="E26" s="158"/>
      <c r="F26" s="158"/>
      <c r="G26" s="158"/>
      <c r="H26" s="158"/>
      <c r="I26" s="267"/>
      <c r="J26" s="271"/>
      <c r="K26" s="267"/>
    </row>
    <row r="27" spans="2:11" ht="56.25">
      <c r="B27" s="269"/>
      <c r="C27" s="270"/>
      <c r="D27" s="162" t="s">
        <v>110</v>
      </c>
      <c r="E27" s="158"/>
      <c r="F27" s="158"/>
      <c r="G27" s="158"/>
      <c r="H27" s="158"/>
      <c r="I27" s="267"/>
      <c r="J27" s="271"/>
      <c r="K27" s="267"/>
    </row>
    <row r="28" spans="2:11" ht="37.5">
      <c r="B28" s="269"/>
      <c r="C28" s="270"/>
      <c r="D28" s="162" t="s">
        <v>111</v>
      </c>
      <c r="E28" s="158"/>
      <c r="F28" s="158"/>
      <c r="G28" s="158"/>
      <c r="H28" s="158"/>
      <c r="I28" s="267"/>
      <c r="J28" s="271"/>
      <c r="K28" s="267"/>
    </row>
    <row r="29" spans="2:11" ht="19.5">
      <c r="B29" s="268" t="s">
        <v>99</v>
      </c>
      <c r="C29" s="268"/>
      <c r="D29" s="268"/>
      <c r="E29" s="163">
        <f>SUM(E19:E28)/10*60%</f>
        <v>0</v>
      </c>
      <c r="F29" s="163"/>
      <c r="G29" s="163">
        <f>SUM(G19:G28)/10*20%</f>
        <v>0</v>
      </c>
      <c r="H29" s="163">
        <f>SUM(H19:H28)/10*20%</f>
        <v>0</v>
      </c>
      <c r="I29" s="267"/>
      <c r="J29" s="271"/>
      <c r="K29" s="267"/>
    </row>
    <row r="30" spans="2:11" ht="19.5" customHeight="1">
      <c r="B30" s="281"/>
      <c r="C30" s="282"/>
      <c r="D30" s="282"/>
      <c r="E30" s="282"/>
      <c r="F30" s="282"/>
      <c r="G30" s="282"/>
      <c r="H30" s="282"/>
      <c r="I30" s="282"/>
      <c r="J30" s="282"/>
      <c r="K30" s="283"/>
    </row>
    <row r="31" spans="2:11" ht="19.5" customHeight="1">
      <c r="B31" s="284"/>
      <c r="C31" s="285"/>
      <c r="D31" s="285"/>
      <c r="E31" s="285"/>
      <c r="F31" s="285"/>
      <c r="G31" s="285"/>
      <c r="H31" s="285"/>
      <c r="I31" s="285"/>
      <c r="J31" s="285"/>
      <c r="K31" s="286"/>
    </row>
    <row r="32" spans="2:11" ht="19.5" customHeight="1">
      <c r="B32" s="284"/>
      <c r="C32" s="285"/>
      <c r="D32" s="285"/>
      <c r="E32" s="285"/>
      <c r="F32" s="285"/>
      <c r="G32" s="285"/>
      <c r="H32" s="285"/>
      <c r="I32" s="285"/>
      <c r="J32" s="285"/>
      <c r="K32" s="286"/>
    </row>
    <row r="33" spans="1:12" ht="19.5" customHeight="1">
      <c r="B33" s="287"/>
      <c r="C33" s="288"/>
      <c r="D33" s="288"/>
      <c r="E33" s="288"/>
      <c r="F33" s="288"/>
      <c r="G33" s="288"/>
      <c r="H33" s="288"/>
      <c r="I33" s="288"/>
      <c r="J33" s="288"/>
      <c r="K33" s="289"/>
    </row>
    <row r="34" spans="1:12" ht="37.5">
      <c r="B34" s="272" t="s">
        <v>112</v>
      </c>
      <c r="C34" s="270" t="s">
        <v>113</v>
      </c>
      <c r="D34" s="162" t="s">
        <v>114</v>
      </c>
      <c r="E34" s="158"/>
      <c r="F34" s="158"/>
      <c r="G34" s="158"/>
      <c r="H34" s="158"/>
      <c r="I34" s="267"/>
      <c r="J34" s="271">
        <f>SUM(E40:H40)</f>
        <v>0</v>
      </c>
      <c r="K34" s="267"/>
    </row>
    <row r="35" spans="1:12" ht="37.5">
      <c r="B35" s="272"/>
      <c r="C35" s="270"/>
      <c r="D35" s="162" t="s">
        <v>115</v>
      </c>
      <c r="E35" s="158"/>
      <c r="F35" s="158"/>
      <c r="G35" s="158"/>
      <c r="H35" s="158"/>
      <c r="I35" s="267"/>
      <c r="J35" s="271"/>
      <c r="K35" s="267"/>
    </row>
    <row r="36" spans="1:12" ht="37.5">
      <c r="B36" s="272"/>
      <c r="C36" s="270"/>
      <c r="D36" s="162" t="s">
        <v>116</v>
      </c>
      <c r="E36" s="158"/>
      <c r="F36" s="158"/>
      <c r="G36" s="158"/>
      <c r="H36" s="158"/>
      <c r="I36" s="267"/>
      <c r="J36" s="271"/>
      <c r="K36" s="267"/>
    </row>
    <row r="37" spans="1:12" ht="56.25">
      <c r="B37" s="272"/>
      <c r="C37" s="270"/>
      <c r="D37" s="162" t="s">
        <v>117</v>
      </c>
      <c r="E37" s="158"/>
      <c r="F37" s="158"/>
      <c r="G37" s="158"/>
      <c r="H37" s="158"/>
      <c r="I37" s="267"/>
      <c r="J37" s="271"/>
      <c r="K37" s="267"/>
    </row>
    <row r="38" spans="1:12" ht="37.5">
      <c r="B38" s="272"/>
      <c r="C38" s="270"/>
      <c r="D38" s="162" t="s">
        <v>118</v>
      </c>
      <c r="E38" s="158"/>
      <c r="F38" s="158"/>
      <c r="G38" s="158"/>
      <c r="H38" s="158"/>
      <c r="I38" s="267"/>
      <c r="J38" s="271"/>
      <c r="K38" s="267"/>
    </row>
    <row r="39" spans="1:12" ht="37.5">
      <c r="B39" s="272"/>
      <c r="C39" s="270"/>
      <c r="D39" s="162" t="s">
        <v>119</v>
      </c>
      <c r="E39" s="158"/>
      <c r="F39" s="158"/>
      <c r="G39" s="158"/>
      <c r="H39" s="158"/>
      <c r="I39" s="267"/>
      <c r="J39" s="271"/>
      <c r="K39" s="267"/>
    </row>
    <row r="40" spans="1:12" ht="19.5">
      <c r="B40" s="268" t="s">
        <v>99</v>
      </c>
      <c r="C40" s="268"/>
      <c r="D40" s="268"/>
      <c r="E40" s="163">
        <f>SUM(E34:E39)/6*60%</f>
        <v>0</v>
      </c>
      <c r="F40" s="163"/>
      <c r="G40" s="163">
        <f>SUM(G34:G39)/6*20%</f>
        <v>0</v>
      </c>
      <c r="H40" s="163">
        <f>SUM(H34:H39)/6*20%</f>
        <v>0</v>
      </c>
      <c r="I40" s="267"/>
      <c r="J40" s="271"/>
      <c r="K40" s="267"/>
    </row>
    <row r="41" spans="1:12" ht="37.5">
      <c r="B41" s="269" t="s">
        <v>120</v>
      </c>
      <c r="C41" s="270" t="s">
        <v>121</v>
      </c>
      <c r="D41" s="162" t="s">
        <v>122</v>
      </c>
      <c r="E41" s="158"/>
      <c r="F41" s="158"/>
      <c r="G41" s="158"/>
      <c r="H41" s="158"/>
      <c r="I41" s="267"/>
      <c r="J41" s="271">
        <f>SUM(E46:H46)</f>
        <v>0</v>
      </c>
      <c r="K41" s="267"/>
    </row>
    <row r="42" spans="1:12" ht="37.5">
      <c r="B42" s="269"/>
      <c r="C42" s="270"/>
      <c r="D42" s="162" t="s">
        <v>123</v>
      </c>
      <c r="E42" s="158"/>
      <c r="F42" s="158"/>
      <c r="G42" s="158"/>
      <c r="H42" s="158"/>
      <c r="I42" s="267"/>
      <c r="J42" s="271"/>
      <c r="K42" s="267"/>
    </row>
    <row r="43" spans="1:12" ht="18.75">
      <c r="B43" s="269"/>
      <c r="C43" s="270"/>
      <c r="D43" s="162" t="s">
        <v>124</v>
      </c>
      <c r="E43" s="158"/>
      <c r="F43" s="158"/>
      <c r="G43" s="158"/>
      <c r="H43" s="158"/>
      <c r="I43" s="267"/>
      <c r="J43" s="271"/>
      <c r="K43" s="267"/>
    </row>
    <row r="44" spans="1:12" ht="37.5">
      <c r="B44" s="269"/>
      <c r="C44" s="270"/>
      <c r="D44" s="162" t="s">
        <v>125</v>
      </c>
      <c r="E44" s="158"/>
      <c r="F44" s="158"/>
      <c r="G44" s="158"/>
      <c r="H44" s="158"/>
      <c r="I44" s="267"/>
      <c r="J44" s="271"/>
      <c r="K44" s="267"/>
    </row>
    <row r="45" spans="1:12" ht="56.25">
      <c r="B45" s="269"/>
      <c r="C45" s="270"/>
      <c r="D45" s="162" t="s">
        <v>126</v>
      </c>
      <c r="E45" s="158"/>
      <c r="F45" s="158"/>
      <c r="G45" s="158"/>
      <c r="H45" s="158"/>
      <c r="I45" s="267"/>
      <c r="J45" s="271"/>
      <c r="K45" s="267"/>
    </row>
    <row r="46" spans="1:12" s="114" customFormat="1" ht="19.5">
      <c r="A46" s="113"/>
      <c r="B46" s="268" t="s">
        <v>99</v>
      </c>
      <c r="C46" s="268"/>
      <c r="D46" s="268"/>
      <c r="E46" s="163">
        <f>SUM(E41:E45)/5*60%</f>
        <v>0</v>
      </c>
      <c r="F46" s="163"/>
      <c r="G46" s="163">
        <f>SUM(G41:G45)/5*20%</f>
        <v>0</v>
      </c>
      <c r="H46" s="163">
        <f>SUM(H41:H45)/5*20%</f>
        <v>0</v>
      </c>
      <c r="I46" s="267"/>
      <c r="J46" s="271"/>
      <c r="K46" s="267"/>
      <c r="L46" s="116"/>
    </row>
    <row r="47" spans="1:12" ht="18.75">
      <c r="B47" s="269" t="s">
        <v>127</v>
      </c>
      <c r="C47" s="270" t="s">
        <v>128</v>
      </c>
      <c r="D47" s="162" t="s">
        <v>129</v>
      </c>
      <c r="E47" s="158"/>
      <c r="F47" s="158"/>
      <c r="G47" s="158"/>
      <c r="H47" s="158"/>
      <c r="I47" s="267"/>
      <c r="J47" s="271">
        <f>SUM(E53:H53)</f>
        <v>0</v>
      </c>
      <c r="K47" s="267"/>
    </row>
    <row r="48" spans="1:12" ht="37.5">
      <c r="B48" s="269"/>
      <c r="C48" s="270"/>
      <c r="D48" s="162" t="s">
        <v>130</v>
      </c>
      <c r="E48" s="158"/>
      <c r="F48" s="158"/>
      <c r="G48" s="158"/>
      <c r="H48" s="158"/>
      <c r="I48" s="267"/>
      <c r="J48" s="271"/>
      <c r="K48" s="267"/>
    </row>
    <row r="49" spans="1:12" ht="56.25">
      <c r="B49" s="269"/>
      <c r="C49" s="270"/>
      <c r="D49" s="162" t="s">
        <v>131</v>
      </c>
      <c r="E49" s="158"/>
      <c r="F49" s="158"/>
      <c r="G49" s="158"/>
      <c r="H49" s="158"/>
      <c r="I49" s="267"/>
      <c r="J49" s="271"/>
      <c r="K49" s="267"/>
    </row>
    <row r="50" spans="1:12" ht="37.5">
      <c r="B50" s="269"/>
      <c r="C50" s="270"/>
      <c r="D50" s="162" t="s">
        <v>132</v>
      </c>
      <c r="E50" s="158"/>
      <c r="F50" s="158"/>
      <c r="G50" s="158"/>
      <c r="H50" s="158"/>
      <c r="I50" s="267"/>
      <c r="J50" s="271"/>
      <c r="K50" s="267"/>
    </row>
    <row r="51" spans="1:12" ht="56.25">
      <c r="B51" s="269"/>
      <c r="C51" s="270"/>
      <c r="D51" s="162" t="s">
        <v>133</v>
      </c>
      <c r="E51" s="158"/>
      <c r="F51" s="158"/>
      <c r="G51" s="158"/>
      <c r="H51" s="158"/>
      <c r="I51" s="267"/>
      <c r="J51" s="271"/>
      <c r="K51" s="267"/>
    </row>
    <row r="52" spans="1:12" ht="56.25">
      <c r="B52" s="269"/>
      <c r="C52" s="270"/>
      <c r="D52" s="162" t="s">
        <v>134</v>
      </c>
      <c r="E52" s="158"/>
      <c r="F52" s="158"/>
      <c r="G52" s="158"/>
      <c r="H52" s="158"/>
      <c r="I52" s="267"/>
      <c r="J52" s="271"/>
      <c r="K52" s="267"/>
    </row>
    <row r="53" spans="1:12" s="114" customFormat="1" ht="19.5">
      <c r="A53" s="113"/>
      <c r="B53" s="268" t="s">
        <v>99</v>
      </c>
      <c r="C53" s="268"/>
      <c r="D53" s="268"/>
      <c r="E53" s="163">
        <f>SUM(E47:E52)/6*60%</f>
        <v>0</v>
      </c>
      <c r="F53" s="163"/>
      <c r="G53" s="163">
        <f>SUM(G47:G52)/6*20%</f>
        <v>0</v>
      </c>
      <c r="H53" s="163">
        <f>SUM(H47:H52)/6*20%</f>
        <v>0</v>
      </c>
      <c r="I53" s="267"/>
      <c r="J53" s="271"/>
      <c r="K53" s="267"/>
      <c r="L53" s="116"/>
    </row>
    <row r="54" spans="1:12" s="114" customFormat="1" ht="18.75">
      <c r="A54" s="113"/>
      <c r="B54" s="272" t="s">
        <v>135</v>
      </c>
      <c r="C54" s="270" t="s">
        <v>136</v>
      </c>
      <c r="D54" s="162" t="s">
        <v>137</v>
      </c>
      <c r="E54" s="158"/>
      <c r="F54" s="158"/>
      <c r="G54" s="158"/>
      <c r="H54" s="158"/>
      <c r="I54" s="267"/>
      <c r="J54" s="271">
        <f>SUM(E58:H58)</f>
        <v>0</v>
      </c>
      <c r="K54" s="267"/>
      <c r="L54" s="116"/>
    </row>
    <row r="55" spans="1:12" s="114" customFormat="1" ht="18.75">
      <c r="A55" s="113"/>
      <c r="B55" s="272"/>
      <c r="C55" s="270"/>
      <c r="D55" s="162" t="s">
        <v>138</v>
      </c>
      <c r="E55" s="158"/>
      <c r="F55" s="158"/>
      <c r="G55" s="158"/>
      <c r="H55" s="158"/>
      <c r="I55" s="267"/>
      <c r="J55" s="271"/>
      <c r="K55" s="267"/>
      <c r="L55" s="116"/>
    </row>
    <row r="56" spans="1:12" s="114" customFormat="1" ht="56.25">
      <c r="A56" s="113"/>
      <c r="B56" s="272"/>
      <c r="C56" s="270"/>
      <c r="D56" s="162" t="s">
        <v>139</v>
      </c>
      <c r="E56" s="158"/>
      <c r="F56" s="158"/>
      <c r="G56" s="158"/>
      <c r="H56" s="158"/>
      <c r="I56" s="267"/>
      <c r="J56" s="271"/>
      <c r="K56" s="267"/>
      <c r="L56" s="116"/>
    </row>
    <row r="57" spans="1:12" s="114" customFormat="1" ht="37.5">
      <c r="A57" s="113"/>
      <c r="B57" s="272"/>
      <c r="C57" s="270"/>
      <c r="D57" s="162" t="s">
        <v>140</v>
      </c>
      <c r="E57" s="158"/>
      <c r="F57" s="158"/>
      <c r="G57" s="158"/>
      <c r="H57" s="158"/>
      <c r="I57" s="267"/>
      <c r="J57" s="271"/>
      <c r="K57" s="267"/>
      <c r="L57" s="116"/>
    </row>
    <row r="58" spans="1:12" s="114" customFormat="1" ht="19.5">
      <c r="A58" s="113"/>
      <c r="B58" s="268" t="s">
        <v>99</v>
      </c>
      <c r="C58" s="268"/>
      <c r="D58" s="268"/>
      <c r="E58" s="163">
        <f>SUM(E54:E57)/4*60%</f>
        <v>0</v>
      </c>
      <c r="F58" s="163"/>
      <c r="G58" s="163">
        <f>SUM(G54:G57)/4*20%</f>
        <v>0</v>
      </c>
      <c r="H58" s="163">
        <f>SUM(H54:H57)/4*20%</f>
        <v>0</v>
      </c>
      <c r="I58" s="267"/>
      <c r="J58" s="271"/>
      <c r="K58" s="267"/>
      <c r="L58" s="116"/>
    </row>
    <row r="59" spans="1:12" s="114" customFormat="1" ht="37.5">
      <c r="A59" s="113"/>
      <c r="B59" s="269" t="s">
        <v>141</v>
      </c>
      <c r="C59" s="270" t="s">
        <v>142</v>
      </c>
      <c r="D59" s="162" t="s">
        <v>143</v>
      </c>
      <c r="E59" s="166"/>
      <c r="F59" s="166"/>
      <c r="G59" s="166"/>
      <c r="H59" s="166"/>
      <c r="I59" s="267"/>
      <c r="J59" s="271">
        <f>SUM(E64:H64)</f>
        <v>0</v>
      </c>
      <c r="K59" s="267"/>
      <c r="L59" s="116"/>
    </row>
    <row r="60" spans="1:12" s="114" customFormat="1" ht="37.5">
      <c r="A60" s="113"/>
      <c r="B60" s="269"/>
      <c r="C60" s="270"/>
      <c r="D60" s="162" t="s">
        <v>144</v>
      </c>
      <c r="E60" s="166"/>
      <c r="F60" s="166"/>
      <c r="G60" s="166"/>
      <c r="H60" s="166"/>
      <c r="I60" s="267"/>
      <c r="J60" s="271"/>
      <c r="K60" s="267"/>
      <c r="L60" s="116"/>
    </row>
    <row r="61" spans="1:12" s="114" customFormat="1" ht="37.5">
      <c r="A61" s="113"/>
      <c r="B61" s="269"/>
      <c r="C61" s="270"/>
      <c r="D61" s="162" t="s">
        <v>145</v>
      </c>
      <c r="E61" s="166"/>
      <c r="F61" s="166"/>
      <c r="G61" s="166"/>
      <c r="H61" s="166"/>
      <c r="I61" s="267"/>
      <c r="J61" s="271"/>
      <c r="K61" s="267"/>
      <c r="L61" s="116"/>
    </row>
    <row r="62" spans="1:12" s="114" customFormat="1" ht="18.75">
      <c r="A62" s="113"/>
      <c r="B62" s="269"/>
      <c r="C62" s="270"/>
      <c r="D62" s="162" t="s">
        <v>146</v>
      </c>
      <c r="E62" s="166"/>
      <c r="F62" s="166"/>
      <c r="G62" s="166"/>
      <c r="H62" s="166"/>
      <c r="I62" s="267"/>
      <c r="J62" s="271"/>
      <c r="K62" s="267"/>
      <c r="L62" s="116"/>
    </row>
    <row r="63" spans="1:12" s="114" customFormat="1" ht="37.5">
      <c r="A63" s="113"/>
      <c r="B63" s="269"/>
      <c r="C63" s="270"/>
      <c r="D63" s="162" t="s">
        <v>147</v>
      </c>
      <c r="E63" s="166"/>
      <c r="F63" s="166"/>
      <c r="G63" s="166"/>
      <c r="H63" s="166"/>
      <c r="I63" s="267"/>
      <c r="J63" s="271"/>
      <c r="K63" s="267"/>
      <c r="L63" s="116"/>
    </row>
    <row r="64" spans="1:12" s="114" customFormat="1" ht="19.5">
      <c r="A64" s="113"/>
      <c r="B64" s="268" t="s">
        <v>99</v>
      </c>
      <c r="C64" s="268"/>
      <c r="D64" s="268"/>
      <c r="E64" s="163">
        <f>SUM(E59:E63)/5*60%</f>
        <v>0</v>
      </c>
      <c r="F64" s="163"/>
      <c r="G64" s="163">
        <f>SUM(G59:G63)/5*20%</f>
        <v>0</v>
      </c>
      <c r="H64" s="163">
        <f>SUM(H59:H63)/5*20%</f>
        <v>0</v>
      </c>
      <c r="I64" s="267"/>
      <c r="J64" s="271"/>
      <c r="K64" s="267"/>
      <c r="L64" s="116"/>
    </row>
    <row r="65" spans="1:12" s="114" customFormat="1" ht="37.5">
      <c r="A65" s="113"/>
      <c r="B65" s="269" t="s">
        <v>148</v>
      </c>
      <c r="C65" s="270" t="s">
        <v>149</v>
      </c>
      <c r="D65" s="162" t="s">
        <v>150</v>
      </c>
      <c r="E65" s="158"/>
      <c r="F65" s="158"/>
      <c r="G65" s="158"/>
      <c r="H65" s="158"/>
      <c r="I65" s="267"/>
      <c r="J65" s="271">
        <f>SUM(E71:H71)</f>
        <v>0</v>
      </c>
      <c r="K65" s="267"/>
      <c r="L65" s="116"/>
    </row>
    <row r="66" spans="1:12" s="114" customFormat="1" ht="75">
      <c r="A66" s="113"/>
      <c r="B66" s="269"/>
      <c r="C66" s="270"/>
      <c r="D66" s="162" t="s">
        <v>151</v>
      </c>
      <c r="E66" s="158"/>
      <c r="F66" s="158"/>
      <c r="G66" s="158"/>
      <c r="H66" s="158"/>
      <c r="I66" s="267"/>
      <c r="J66" s="271"/>
      <c r="K66" s="267"/>
      <c r="L66" s="116"/>
    </row>
    <row r="67" spans="1:12" s="114" customFormat="1" ht="56.25">
      <c r="A67" s="113"/>
      <c r="B67" s="269"/>
      <c r="C67" s="270"/>
      <c r="D67" s="162" t="s">
        <v>152</v>
      </c>
      <c r="E67" s="158"/>
      <c r="F67" s="158"/>
      <c r="G67" s="158"/>
      <c r="H67" s="158"/>
      <c r="I67" s="267"/>
      <c r="J67" s="271"/>
      <c r="K67" s="267"/>
      <c r="L67" s="116"/>
    </row>
    <row r="68" spans="1:12" s="114" customFormat="1" ht="37.5">
      <c r="A68" s="113"/>
      <c r="B68" s="269"/>
      <c r="C68" s="270"/>
      <c r="D68" s="162" t="s">
        <v>153</v>
      </c>
      <c r="E68" s="158"/>
      <c r="F68" s="158"/>
      <c r="G68" s="158"/>
      <c r="H68" s="158"/>
      <c r="I68" s="267"/>
      <c r="J68" s="271"/>
      <c r="K68" s="267"/>
      <c r="L68" s="116"/>
    </row>
    <row r="69" spans="1:12" s="114" customFormat="1" ht="37.5">
      <c r="A69" s="113"/>
      <c r="B69" s="269"/>
      <c r="C69" s="270"/>
      <c r="D69" s="162" t="s">
        <v>154</v>
      </c>
      <c r="E69" s="158"/>
      <c r="F69" s="158"/>
      <c r="G69" s="158"/>
      <c r="H69" s="158"/>
      <c r="I69" s="267"/>
      <c r="J69" s="271"/>
      <c r="K69" s="267"/>
      <c r="L69" s="116"/>
    </row>
    <row r="70" spans="1:12" s="114" customFormat="1" ht="56.25">
      <c r="A70" s="113"/>
      <c r="B70" s="269"/>
      <c r="C70" s="270"/>
      <c r="D70" s="162" t="s">
        <v>155</v>
      </c>
      <c r="E70" s="158"/>
      <c r="F70" s="158"/>
      <c r="G70" s="158"/>
      <c r="H70" s="158"/>
      <c r="I70" s="267"/>
      <c r="J70" s="271"/>
      <c r="K70" s="267"/>
      <c r="L70" s="116"/>
    </row>
    <row r="71" spans="1:12" s="114" customFormat="1" ht="19.5">
      <c r="A71" s="113"/>
      <c r="B71" s="268" t="s">
        <v>99</v>
      </c>
      <c r="C71" s="268"/>
      <c r="D71" s="268"/>
      <c r="E71" s="163">
        <f>SUM(E65:E70)/6*60%</f>
        <v>0</v>
      </c>
      <c r="F71" s="163"/>
      <c r="G71" s="163">
        <f>SUM(G65:G70)/6*20%</f>
        <v>0</v>
      </c>
      <c r="H71" s="163">
        <f>SUM(H65:H70)/6*20%</f>
        <v>0</v>
      </c>
      <c r="I71" s="267"/>
      <c r="J71" s="271"/>
      <c r="K71" s="267"/>
      <c r="L71" s="116"/>
    </row>
    <row r="72" spans="1:12" s="114" customFormat="1" ht="18.75">
      <c r="A72" s="113"/>
      <c r="B72" s="269" t="s">
        <v>156</v>
      </c>
      <c r="C72" s="270" t="s">
        <v>157</v>
      </c>
      <c r="D72" s="162" t="s">
        <v>158</v>
      </c>
      <c r="E72" s="158"/>
      <c r="F72" s="158"/>
      <c r="G72" s="158"/>
      <c r="H72" s="158"/>
      <c r="I72" s="267"/>
      <c r="J72" s="271">
        <f>SUM(E78:H78)</f>
        <v>0</v>
      </c>
      <c r="K72" s="267"/>
      <c r="L72" s="116"/>
    </row>
    <row r="73" spans="1:12" s="114" customFormat="1" ht="93.75">
      <c r="A73" s="113"/>
      <c r="B73" s="269"/>
      <c r="C73" s="270"/>
      <c r="D73" s="162" t="s">
        <v>159</v>
      </c>
      <c r="E73" s="158"/>
      <c r="F73" s="158"/>
      <c r="G73" s="158"/>
      <c r="H73" s="158"/>
      <c r="I73" s="267"/>
      <c r="J73" s="271"/>
      <c r="K73" s="267"/>
      <c r="L73" s="116"/>
    </row>
    <row r="74" spans="1:12" s="114" customFormat="1" ht="56.25">
      <c r="A74" s="113"/>
      <c r="B74" s="269"/>
      <c r="C74" s="270"/>
      <c r="D74" s="162" t="s">
        <v>160</v>
      </c>
      <c r="E74" s="158"/>
      <c r="F74" s="158"/>
      <c r="G74" s="158"/>
      <c r="H74" s="158"/>
      <c r="I74" s="267"/>
      <c r="J74" s="271"/>
      <c r="K74" s="267"/>
      <c r="L74" s="116"/>
    </row>
    <row r="75" spans="1:12" s="114" customFormat="1" ht="56.25">
      <c r="A75" s="113"/>
      <c r="B75" s="269"/>
      <c r="C75" s="270"/>
      <c r="D75" s="162" t="s">
        <v>161</v>
      </c>
      <c r="E75" s="158"/>
      <c r="F75" s="158"/>
      <c r="G75" s="158"/>
      <c r="H75" s="158"/>
      <c r="I75" s="267"/>
      <c r="J75" s="271"/>
      <c r="K75" s="267"/>
      <c r="L75" s="116"/>
    </row>
    <row r="76" spans="1:12" s="114" customFormat="1" ht="18.75">
      <c r="A76" s="113"/>
      <c r="B76" s="269"/>
      <c r="C76" s="270"/>
      <c r="D76" s="162" t="s">
        <v>162</v>
      </c>
      <c r="E76" s="158"/>
      <c r="F76" s="158"/>
      <c r="G76" s="158"/>
      <c r="H76" s="158"/>
      <c r="I76" s="267"/>
      <c r="J76" s="271"/>
      <c r="K76" s="267"/>
      <c r="L76" s="116"/>
    </row>
    <row r="77" spans="1:12" s="114" customFormat="1" ht="37.5">
      <c r="A77" s="113"/>
      <c r="B77" s="269"/>
      <c r="C77" s="270"/>
      <c r="D77" s="162" t="s">
        <v>163</v>
      </c>
      <c r="E77" s="158"/>
      <c r="F77" s="158"/>
      <c r="G77" s="158"/>
      <c r="H77" s="158"/>
      <c r="I77" s="267"/>
      <c r="J77" s="271"/>
      <c r="K77" s="267"/>
      <c r="L77" s="116"/>
    </row>
    <row r="78" spans="1:12" s="114" customFormat="1" ht="19.5">
      <c r="A78" s="113"/>
      <c r="B78" s="268" t="s">
        <v>99</v>
      </c>
      <c r="C78" s="268"/>
      <c r="D78" s="268"/>
      <c r="E78" s="163">
        <f>SUM(E72:E77)/6*60%</f>
        <v>0</v>
      </c>
      <c r="F78" s="163"/>
      <c r="G78" s="163">
        <f>SUM(G72:G77)/6*20%</f>
        <v>0</v>
      </c>
      <c r="H78" s="163">
        <f>SUM(H72:H77)/6*20%</f>
        <v>0</v>
      </c>
      <c r="I78" s="267"/>
      <c r="J78" s="271"/>
      <c r="K78" s="267"/>
      <c r="L78" s="116"/>
    </row>
    <row r="79" spans="1:12" s="114" customFormat="1" ht="75">
      <c r="A79" s="113"/>
      <c r="B79" s="269" t="s">
        <v>164</v>
      </c>
      <c r="C79" s="270" t="s">
        <v>165</v>
      </c>
      <c r="D79" s="162" t="s">
        <v>166</v>
      </c>
      <c r="E79" s="158"/>
      <c r="F79" s="158"/>
      <c r="G79" s="158"/>
      <c r="H79" s="158"/>
      <c r="I79" s="267"/>
      <c r="J79" s="271">
        <f>SUM(E85:H85)</f>
        <v>0</v>
      </c>
      <c r="K79" s="267"/>
      <c r="L79" s="116"/>
    </row>
    <row r="80" spans="1:12" s="114" customFormat="1" ht="56.25">
      <c r="A80" s="113"/>
      <c r="B80" s="269"/>
      <c r="C80" s="270"/>
      <c r="D80" s="162" t="s">
        <v>167</v>
      </c>
      <c r="E80" s="158"/>
      <c r="F80" s="158"/>
      <c r="G80" s="158"/>
      <c r="H80" s="158"/>
      <c r="I80" s="267"/>
      <c r="J80" s="271"/>
      <c r="K80" s="267"/>
      <c r="L80" s="116"/>
    </row>
    <row r="81" spans="1:12" s="114" customFormat="1" ht="56.25">
      <c r="A81" s="113"/>
      <c r="B81" s="269"/>
      <c r="C81" s="270"/>
      <c r="D81" s="162" t="s">
        <v>168</v>
      </c>
      <c r="E81" s="158"/>
      <c r="F81" s="158"/>
      <c r="G81" s="158"/>
      <c r="H81" s="158"/>
      <c r="I81" s="267"/>
      <c r="J81" s="271"/>
      <c r="K81" s="267"/>
      <c r="L81" s="116"/>
    </row>
    <row r="82" spans="1:12" s="114" customFormat="1" ht="75">
      <c r="A82" s="113"/>
      <c r="B82" s="269"/>
      <c r="C82" s="270"/>
      <c r="D82" s="162" t="s">
        <v>169</v>
      </c>
      <c r="E82" s="158"/>
      <c r="F82" s="158"/>
      <c r="G82" s="158"/>
      <c r="H82" s="158"/>
      <c r="I82" s="267"/>
      <c r="J82" s="271"/>
      <c r="K82" s="267"/>
      <c r="L82" s="116"/>
    </row>
    <row r="83" spans="1:12" s="114" customFormat="1" ht="37.5">
      <c r="A83" s="113"/>
      <c r="B83" s="269"/>
      <c r="C83" s="270"/>
      <c r="D83" s="162" t="s">
        <v>170</v>
      </c>
      <c r="E83" s="158"/>
      <c r="F83" s="158"/>
      <c r="G83" s="158"/>
      <c r="H83" s="158"/>
      <c r="I83" s="267"/>
      <c r="J83" s="271"/>
      <c r="K83" s="267"/>
      <c r="L83" s="116"/>
    </row>
    <row r="84" spans="1:12" s="114" customFormat="1" ht="18.75">
      <c r="A84" s="113"/>
      <c r="B84" s="269"/>
      <c r="C84" s="270"/>
      <c r="D84" s="162" t="s">
        <v>171</v>
      </c>
      <c r="E84" s="158"/>
      <c r="F84" s="158"/>
      <c r="G84" s="158"/>
      <c r="H84" s="158"/>
      <c r="I84" s="267"/>
      <c r="J84" s="271"/>
      <c r="K84" s="267"/>
      <c r="L84" s="116"/>
    </row>
    <row r="85" spans="1:12" s="114" customFormat="1" ht="19.5">
      <c r="A85" s="113"/>
      <c r="B85" s="268" t="s">
        <v>99</v>
      </c>
      <c r="C85" s="268"/>
      <c r="D85" s="268"/>
      <c r="E85" s="163">
        <f>SUM(E79:E84)/6*60%</f>
        <v>0</v>
      </c>
      <c r="F85" s="163"/>
      <c r="G85" s="163">
        <f>SUM(G79:G84)/6*20%</f>
        <v>0</v>
      </c>
      <c r="H85" s="163">
        <f>SUM(H79:H84)/6*20%</f>
        <v>0</v>
      </c>
      <c r="I85" s="267"/>
      <c r="J85" s="271"/>
      <c r="K85" s="267"/>
      <c r="L85" s="116"/>
    </row>
    <row r="86" spans="1:12" ht="56.25">
      <c r="B86" s="269" t="s">
        <v>172</v>
      </c>
      <c r="C86" s="270" t="s">
        <v>173</v>
      </c>
      <c r="D86" s="162" t="s">
        <v>174</v>
      </c>
      <c r="E86" s="158"/>
      <c r="F86" s="158"/>
      <c r="G86" s="158"/>
      <c r="H86" s="158"/>
      <c r="I86" s="267"/>
      <c r="J86" s="271">
        <f>SUM(E92:H92)</f>
        <v>0</v>
      </c>
      <c r="K86" s="267"/>
    </row>
    <row r="87" spans="1:12" ht="56.25">
      <c r="B87" s="269"/>
      <c r="C87" s="270"/>
      <c r="D87" s="162" t="s">
        <v>175</v>
      </c>
      <c r="E87" s="158"/>
      <c r="F87" s="158"/>
      <c r="G87" s="158"/>
      <c r="H87" s="158"/>
      <c r="I87" s="267"/>
      <c r="J87" s="271"/>
      <c r="K87" s="267"/>
    </row>
    <row r="88" spans="1:12" ht="56.25">
      <c r="B88" s="269"/>
      <c r="C88" s="270"/>
      <c r="D88" s="162" t="s">
        <v>176</v>
      </c>
      <c r="E88" s="158"/>
      <c r="F88" s="158"/>
      <c r="G88" s="158"/>
      <c r="H88" s="158"/>
      <c r="I88" s="267"/>
      <c r="J88" s="271"/>
      <c r="K88" s="267"/>
    </row>
    <row r="89" spans="1:12" ht="37.5">
      <c r="B89" s="269"/>
      <c r="C89" s="270"/>
      <c r="D89" s="162" t="s">
        <v>177</v>
      </c>
      <c r="E89" s="158"/>
      <c r="F89" s="158"/>
      <c r="G89" s="158"/>
      <c r="H89" s="158"/>
      <c r="I89" s="267"/>
      <c r="J89" s="271"/>
      <c r="K89" s="267"/>
    </row>
    <row r="90" spans="1:12" ht="75">
      <c r="B90" s="269"/>
      <c r="C90" s="270"/>
      <c r="D90" s="162" t="s">
        <v>178</v>
      </c>
      <c r="E90" s="158"/>
      <c r="F90" s="158"/>
      <c r="G90" s="158"/>
      <c r="H90" s="158"/>
      <c r="I90" s="267"/>
      <c r="J90" s="271"/>
      <c r="K90" s="267"/>
    </row>
    <row r="91" spans="1:12" ht="37.5">
      <c r="B91" s="269"/>
      <c r="C91" s="270"/>
      <c r="D91" s="162" t="s">
        <v>179</v>
      </c>
      <c r="E91" s="158"/>
      <c r="F91" s="158"/>
      <c r="G91" s="158"/>
      <c r="H91" s="158"/>
      <c r="I91" s="267"/>
      <c r="J91" s="271"/>
      <c r="K91" s="267"/>
    </row>
    <row r="92" spans="1:12" s="114" customFormat="1" ht="19.5">
      <c r="A92" s="113"/>
      <c r="B92" s="268" t="s">
        <v>99</v>
      </c>
      <c r="C92" s="268"/>
      <c r="D92" s="268"/>
      <c r="E92" s="163">
        <f>SUM(E86:E91)/6*60%</f>
        <v>0</v>
      </c>
      <c r="F92" s="163"/>
      <c r="G92" s="163">
        <f>SUM(G86:G91)/6*20%</f>
        <v>0</v>
      </c>
      <c r="H92" s="163">
        <f>SUM(H86:H91)/6*20%</f>
        <v>0</v>
      </c>
      <c r="I92" s="267"/>
      <c r="J92" s="271"/>
      <c r="K92" s="267"/>
      <c r="L92" s="116"/>
    </row>
    <row r="93" spans="1:12" s="114" customFormat="1" ht="37.5">
      <c r="A93" s="113"/>
      <c r="B93" s="269" t="s">
        <v>180</v>
      </c>
      <c r="C93" s="270" t="s">
        <v>181</v>
      </c>
      <c r="D93" s="162" t="s">
        <v>182</v>
      </c>
      <c r="E93" s="158"/>
      <c r="F93" s="158"/>
      <c r="G93" s="158"/>
      <c r="H93" s="158"/>
      <c r="I93" s="267"/>
      <c r="J93" s="271">
        <f>SUM(E98:H98)</f>
        <v>0</v>
      </c>
      <c r="K93" s="267"/>
      <c r="L93" s="116"/>
    </row>
    <row r="94" spans="1:12" s="114" customFormat="1" ht="56.25">
      <c r="A94" s="113"/>
      <c r="B94" s="269"/>
      <c r="C94" s="270"/>
      <c r="D94" s="162" t="s">
        <v>183</v>
      </c>
      <c r="E94" s="158"/>
      <c r="F94" s="158"/>
      <c r="G94" s="158"/>
      <c r="H94" s="158"/>
      <c r="I94" s="267"/>
      <c r="J94" s="271"/>
      <c r="K94" s="267"/>
      <c r="L94" s="116"/>
    </row>
    <row r="95" spans="1:12" s="114" customFormat="1" ht="56.25">
      <c r="A95" s="113"/>
      <c r="B95" s="269"/>
      <c r="C95" s="270"/>
      <c r="D95" s="162" t="s">
        <v>184</v>
      </c>
      <c r="E95" s="158"/>
      <c r="F95" s="158"/>
      <c r="G95" s="158"/>
      <c r="H95" s="158"/>
      <c r="I95" s="267"/>
      <c r="J95" s="271"/>
      <c r="K95" s="267"/>
      <c r="L95" s="116"/>
    </row>
    <row r="96" spans="1:12" s="114" customFormat="1" ht="56.25">
      <c r="A96" s="113"/>
      <c r="B96" s="269"/>
      <c r="C96" s="270"/>
      <c r="D96" s="162" t="s">
        <v>185</v>
      </c>
      <c r="E96" s="158"/>
      <c r="F96" s="158"/>
      <c r="G96" s="158"/>
      <c r="H96" s="158"/>
      <c r="I96" s="267"/>
      <c r="J96" s="271"/>
      <c r="K96" s="267"/>
      <c r="L96" s="116"/>
    </row>
    <row r="97" spans="1:19" s="114" customFormat="1" ht="56.25">
      <c r="A97" s="113"/>
      <c r="B97" s="269"/>
      <c r="C97" s="270"/>
      <c r="D97" s="162" t="s">
        <v>186</v>
      </c>
      <c r="E97" s="158"/>
      <c r="F97" s="158"/>
      <c r="G97" s="158"/>
      <c r="H97" s="158"/>
      <c r="I97" s="267"/>
      <c r="J97" s="271"/>
      <c r="K97" s="267"/>
      <c r="L97" s="116"/>
    </row>
    <row r="98" spans="1:19" s="114" customFormat="1" ht="19.5">
      <c r="A98" s="113"/>
      <c r="B98" s="268" t="s">
        <v>99</v>
      </c>
      <c r="C98" s="268"/>
      <c r="D98" s="268"/>
      <c r="E98" s="163">
        <f>SUM(E93:E97)/5*60%</f>
        <v>0</v>
      </c>
      <c r="F98" s="163"/>
      <c r="G98" s="163">
        <f>SUM(G93:G97)/5*20%</f>
        <v>0</v>
      </c>
      <c r="H98" s="163">
        <f>SUM(H93:H97)/5*20%</f>
        <v>0</v>
      </c>
      <c r="I98" s="267"/>
      <c r="J98" s="271"/>
      <c r="K98" s="267"/>
      <c r="L98" s="116"/>
    </row>
    <row r="99" spans="1:19" ht="56.25">
      <c r="B99" s="269" t="s">
        <v>187</v>
      </c>
      <c r="C99" s="270" t="s">
        <v>188</v>
      </c>
      <c r="D99" s="162" t="s">
        <v>189</v>
      </c>
      <c r="E99" s="158"/>
      <c r="F99" s="158"/>
      <c r="G99" s="158"/>
      <c r="H99" s="158"/>
      <c r="I99" s="267"/>
      <c r="J99" s="271">
        <f>SUM(E105:H105)</f>
        <v>0</v>
      </c>
      <c r="K99" s="267"/>
    </row>
    <row r="100" spans="1:19" ht="56.25">
      <c r="B100" s="269"/>
      <c r="C100" s="270"/>
      <c r="D100" s="162" t="s">
        <v>190</v>
      </c>
      <c r="E100" s="158"/>
      <c r="F100" s="158"/>
      <c r="G100" s="158"/>
      <c r="H100" s="158"/>
      <c r="I100" s="267"/>
      <c r="J100" s="271"/>
      <c r="K100" s="267"/>
    </row>
    <row r="101" spans="1:19" ht="75">
      <c r="B101" s="269"/>
      <c r="C101" s="270"/>
      <c r="D101" s="162" t="s">
        <v>191</v>
      </c>
      <c r="E101" s="158"/>
      <c r="F101" s="158"/>
      <c r="G101" s="158"/>
      <c r="H101" s="158"/>
      <c r="I101" s="267"/>
      <c r="J101" s="271"/>
      <c r="K101" s="267"/>
    </row>
    <row r="102" spans="1:19" ht="75">
      <c r="B102" s="269"/>
      <c r="C102" s="270"/>
      <c r="D102" s="162" t="s">
        <v>192</v>
      </c>
      <c r="E102" s="158"/>
      <c r="F102" s="158"/>
      <c r="G102" s="158"/>
      <c r="H102" s="158"/>
      <c r="I102" s="267"/>
      <c r="J102" s="271"/>
      <c r="K102" s="267"/>
    </row>
    <row r="103" spans="1:19" ht="56.25">
      <c r="B103" s="269"/>
      <c r="C103" s="270"/>
      <c r="D103" s="162" t="s">
        <v>193</v>
      </c>
      <c r="E103" s="158"/>
      <c r="F103" s="158"/>
      <c r="G103" s="158"/>
      <c r="H103" s="158"/>
      <c r="I103" s="267"/>
      <c r="J103" s="271"/>
      <c r="K103" s="267"/>
    </row>
    <row r="104" spans="1:19" ht="37.5">
      <c r="B104" s="269"/>
      <c r="C104" s="270"/>
      <c r="D104" s="162" t="s">
        <v>194</v>
      </c>
      <c r="E104" s="158"/>
      <c r="F104" s="158"/>
      <c r="G104" s="158"/>
      <c r="H104" s="158"/>
      <c r="I104" s="267"/>
      <c r="J104" s="271"/>
      <c r="K104" s="267"/>
    </row>
    <row r="105" spans="1:19" s="114" customFormat="1" ht="19.5">
      <c r="A105" s="113"/>
      <c r="B105" s="268" t="s">
        <v>99</v>
      </c>
      <c r="C105" s="268"/>
      <c r="D105" s="268"/>
      <c r="E105" s="163">
        <f>SUM(E99:E104)/6*60%</f>
        <v>0</v>
      </c>
      <c r="F105" s="163"/>
      <c r="G105" s="163">
        <f>SUM(G99:G104)/6*20%</f>
        <v>0</v>
      </c>
      <c r="H105" s="163">
        <f>SUM(H99:H104)/6*20%</f>
        <v>0</v>
      </c>
      <c r="I105" s="267"/>
      <c r="J105" s="271"/>
      <c r="K105" s="267"/>
      <c r="L105" s="116"/>
    </row>
    <row r="106" spans="1:19" ht="19.5">
      <c r="B106" s="164"/>
      <c r="C106" s="167"/>
      <c r="D106" s="167"/>
      <c r="E106" s="167"/>
      <c r="F106" s="167"/>
      <c r="G106" s="168"/>
      <c r="H106" s="168"/>
      <c r="I106" s="168"/>
      <c r="J106" s="167"/>
      <c r="K106" s="169"/>
    </row>
    <row r="107" spans="1:19" ht="19.5">
      <c r="B107" s="165"/>
      <c r="C107" s="170"/>
      <c r="D107" s="170"/>
      <c r="E107" s="171"/>
      <c r="F107" s="171"/>
      <c r="G107" s="268" t="s">
        <v>195</v>
      </c>
      <c r="H107" s="268"/>
      <c r="I107" s="172"/>
      <c r="J107" s="173">
        <f>AVERAGE(J15:J105)</f>
        <v>0.2153846153846154</v>
      </c>
      <c r="K107" s="174">
        <f>$J$107/5</f>
        <v>4.3076923076923082E-2</v>
      </c>
    </row>
    <row r="108" spans="1:19" s="50" customFormat="1" ht="19.5">
      <c r="A108" s="48"/>
      <c r="B108" s="175"/>
      <c r="C108" s="176"/>
      <c r="D108" s="176"/>
      <c r="E108" s="176"/>
      <c r="F108" s="176"/>
      <c r="G108" s="176"/>
      <c r="H108" s="176"/>
      <c r="I108" s="176"/>
      <c r="J108" s="176"/>
      <c r="K108" s="177"/>
      <c r="L108" s="32"/>
      <c r="M108" s="32"/>
      <c r="N108" s="117"/>
      <c r="O108" s="118"/>
      <c r="P108" s="118"/>
      <c r="Q108" s="48"/>
      <c r="R108" s="48"/>
      <c r="S108" s="48"/>
    </row>
    <row r="109" spans="1:19" s="50" customFormat="1" ht="19.5">
      <c r="A109" s="48"/>
      <c r="B109" s="178" t="s">
        <v>63</v>
      </c>
      <c r="C109" s="179"/>
      <c r="D109" s="180"/>
      <c r="E109" s="181"/>
      <c r="F109" s="182"/>
      <c r="G109" s="265"/>
      <c r="H109" s="265"/>
      <c r="I109" s="265"/>
      <c r="J109" s="265"/>
      <c r="K109" s="183"/>
      <c r="N109" s="119"/>
      <c r="O109" s="118"/>
      <c r="P109" s="118"/>
      <c r="Q109" s="48"/>
      <c r="R109" s="48"/>
      <c r="S109" s="48"/>
    </row>
    <row r="110" spans="1:19" s="50" customFormat="1" ht="19.5">
      <c r="A110" s="48"/>
      <c r="B110" s="178" t="s">
        <v>64</v>
      </c>
      <c r="C110" s="179"/>
      <c r="D110" s="184" t="s">
        <v>62</v>
      </c>
      <c r="E110" s="185"/>
      <c r="F110" s="186"/>
      <c r="G110" s="266" t="s">
        <v>76</v>
      </c>
      <c r="H110" s="266"/>
      <c r="I110" s="266"/>
      <c r="J110" s="266"/>
      <c r="K110" s="183"/>
      <c r="N110" s="120"/>
      <c r="O110" s="121"/>
      <c r="P110" s="121"/>
      <c r="Q110" s="48"/>
      <c r="R110" s="48"/>
      <c r="S110" s="48"/>
    </row>
    <row r="111" spans="1:19" s="50" customFormat="1" ht="20.25">
      <c r="A111" s="48"/>
      <c r="B111" s="152"/>
      <c r="C111" s="153"/>
      <c r="D111" s="153"/>
      <c r="E111" s="154"/>
      <c r="F111" s="154"/>
      <c r="G111" s="153"/>
      <c r="H111" s="153"/>
      <c r="I111" s="153"/>
      <c r="J111" s="153"/>
      <c r="K111" s="155"/>
      <c r="L111" s="49"/>
      <c r="M111" s="49"/>
      <c r="N111" s="122"/>
      <c r="O111" s="49"/>
      <c r="P111" s="49"/>
      <c r="Q111" s="48"/>
      <c r="R111" s="48"/>
      <c r="S111" s="48"/>
    </row>
    <row r="112" spans="1:19" ht="9" customHeight="1"/>
  </sheetData>
  <mergeCells count="99">
    <mergeCell ref="B85:D85"/>
    <mergeCell ref="C59:C63"/>
    <mergeCell ref="B59:B63"/>
    <mergeCell ref="B71:D71"/>
    <mergeCell ref="B65:B70"/>
    <mergeCell ref="D12:D14"/>
    <mergeCell ref="E12:H12"/>
    <mergeCell ref="C12:C14"/>
    <mergeCell ref="B12:B14"/>
    <mergeCell ref="B92:D92"/>
    <mergeCell ref="B72:B77"/>
    <mergeCell ref="C72:C77"/>
    <mergeCell ref="B78:D78"/>
    <mergeCell ref="B79:B84"/>
    <mergeCell ref="C79:C84"/>
    <mergeCell ref="B41:B45"/>
    <mergeCell ref="C41:C45"/>
    <mergeCell ref="B30:K33"/>
    <mergeCell ref="I79:I85"/>
    <mergeCell ref="J79:J85"/>
    <mergeCell ref="K79:K85"/>
    <mergeCell ref="B105:D105"/>
    <mergeCell ref="K99:K105"/>
    <mergeCell ref="J86:J92"/>
    <mergeCell ref="C65:C70"/>
    <mergeCell ref="C86:C91"/>
    <mergeCell ref="I65:I71"/>
    <mergeCell ref="J65:J71"/>
    <mergeCell ref="B86:B91"/>
    <mergeCell ref="K86:K92"/>
    <mergeCell ref="C99:C104"/>
    <mergeCell ref="B99:B104"/>
    <mergeCell ref="I86:I92"/>
    <mergeCell ref="K65:K71"/>
    <mergeCell ref="I72:I78"/>
    <mergeCell ref="J72:J78"/>
    <mergeCell ref="K72:K78"/>
    <mergeCell ref="C93:C97"/>
    <mergeCell ref="I93:I98"/>
    <mergeCell ref="J93:J98"/>
    <mergeCell ref="K93:K98"/>
    <mergeCell ref="B98:D98"/>
    <mergeCell ref="C6:J6"/>
    <mergeCell ref="B47:B52"/>
    <mergeCell ref="K47:K53"/>
    <mergeCell ref="B64:D64"/>
    <mergeCell ref="J59:J64"/>
    <mergeCell ref="K59:K64"/>
    <mergeCell ref="I47:I53"/>
    <mergeCell ref="C47:C52"/>
    <mergeCell ref="B53:D53"/>
    <mergeCell ref="J47:J53"/>
    <mergeCell ref="K41:K46"/>
    <mergeCell ref="I59:I64"/>
    <mergeCell ref="K12:K14"/>
    <mergeCell ref="I12:I14"/>
    <mergeCell ref="J12:J14"/>
    <mergeCell ref="J41:J46"/>
    <mergeCell ref="K34:K40"/>
    <mergeCell ref="B40:D40"/>
    <mergeCell ref="B54:B57"/>
    <mergeCell ref="C54:C57"/>
    <mergeCell ref="I54:I58"/>
    <mergeCell ref="J54:J58"/>
    <mergeCell ref="K54:K58"/>
    <mergeCell ref="I41:I46"/>
    <mergeCell ref="B46:D46"/>
    <mergeCell ref="B1:K2"/>
    <mergeCell ref="B29:D29"/>
    <mergeCell ref="I19:I29"/>
    <mergeCell ref="J19:J29"/>
    <mergeCell ref="J15:J18"/>
    <mergeCell ref="K15:K18"/>
    <mergeCell ref="B18:D18"/>
    <mergeCell ref="K19:K29"/>
    <mergeCell ref="C7:J7"/>
    <mergeCell ref="C8:J8"/>
    <mergeCell ref="B10:K10"/>
    <mergeCell ref="B9:K9"/>
    <mergeCell ref="B11:K11"/>
    <mergeCell ref="B3:K3"/>
    <mergeCell ref="C4:J4"/>
    <mergeCell ref="C5:J5"/>
    <mergeCell ref="G109:J109"/>
    <mergeCell ref="G110:J110"/>
    <mergeCell ref="I15:I18"/>
    <mergeCell ref="G107:H107"/>
    <mergeCell ref="B15:B17"/>
    <mergeCell ref="C15:C17"/>
    <mergeCell ref="C19:C28"/>
    <mergeCell ref="B19:B28"/>
    <mergeCell ref="B58:D58"/>
    <mergeCell ref="I34:I40"/>
    <mergeCell ref="J34:J40"/>
    <mergeCell ref="C34:C39"/>
    <mergeCell ref="B34:B39"/>
    <mergeCell ref="I99:I105"/>
    <mergeCell ref="J99:J105"/>
    <mergeCell ref="B93:B97"/>
  </mergeCells>
  <pageMargins left="0.7" right="0.7" top="0.75" bottom="0.75" header="0.3" footer="0.3"/>
  <pageSetup paperSize="5" scale="52" fitToHeight="0" orientation="landscape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52"/>
  <sheetViews>
    <sheetView topLeftCell="A6" zoomScale="70" zoomScaleNormal="70" zoomScaleSheetLayoutView="95" zoomScalePageLayoutView="95" workbookViewId="0">
      <selection activeCell="D4" sqref="D4:D5"/>
    </sheetView>
  </sheetViews>
  <sheetFormatPr baseColWidth="10" defaultColWidth="0" defaultRowHeight="18.75"/>
  <cols>
    <col min="1" max="1" width="1.85546875" style="21" customWidth="1"/>
    <col min="2" max="2" width="4.7109375" style="21" customWidth="1"/>
    <col min="3" max="3" width="91.140625" style="21" customWidth="1"/>
    <col min="4" max="4" width="59.28515625" style="21" customWidth="1"/>
    <col min="5" max="5" width="37.42578125" style="21" customWidth="1"/>
    <col min="6" max="6" width="40.85546875" style="21" customWidth="1"/>
    <col min="7" max="7" width="37.85546875" style="21" customWidth="1"/>
    <col min="8" max="8" width="7" style="21" customWidth="1"/>
    <col min="9" max="9" width="1.28515625" style="21" customWidth="1"/>
    <col min="10" max="10" width="24.7109375" style="21" bestFit="1" customWidth="1"/>
    <col min="11" max="14" width="0" style="21" hidden="1" customWidth="1"/>
    <col min="15" max="16384" width="11.42578125" style="21" hidden="1"/>
  </cols>
  <sheetData>
    <row r="1" spans="1:13" s="20" customFormat="1">
      <c r="B1" s="295" t="s">
        <v>196</v>
      </c>
      <c r="C1" s="296"/>
      <c r="D1" s="296"/>
      <c r="E1" s="296"/>
      <c r="F1" s="296"/>
      <c r="G1" s="296"/>
      <c r="H1" s="297"/>
    </row>
    <row r="2" spans="1:13" s="20" customFormat="1">
      <c r="B2" s="298"/>
      <c r="C2" s="299"/>
      <c r="D2" s="299"/>
      <c r="E2" s="299"/>
      <c r="F2" s="299"/>
      <c r="G2" s="299"/>
      <c r="H2" s="300"/>
    </row>
    <row r="3" spans="1:13">
      <c r="A3" s="20"/>
      <c r="B3" s="298"/>
      <c r="C3" s="299"/>
      <c r="D3" s="299"/>
      <c r="E3" s="299"/>
      <c r="F3" s="299"/>
      <c r="G3" s="299"/>
      <c r="H3" s="300"/>
      <c r="I3" s="20"/>
    </row>
    <row r="4" spans="1:13" ht="11.25" customHeight="1">
      <c r="A4" s="20"/>
      <c r="B4" s="301"/>
      <c r="C4" s="302"/>
      <c r="D4" s="302"/>
      <c r="E4" s="302"/>
      <c r="F4" s="302"/>
      <c r="G4" s="302"/>
      <c r="H4" s="303"/>
      <c r="I4" s="20"/>
    </row>
    <row r="5" spans="1:13" ht="26.25">
      <c r="A5" s="20"/>
      <c r="B5" s="306" t="s">
        <v>197</v>
      </c>
      <c r="C5" s="307"/>
      <c r="D5" s="307"/>
      <c r="E5" s="307"/>
      <c r="F5" s="307"/>
      <c r="G5" s="307"/>
      <c r="H5" s="308"/>
      <c r="I5" s="20"/>
    </row>
    <row r="6" spans="1:13" ht="25.5">
      <c r="A6" s="20"/>
      <c r="B6" s="123"/>
      <c r="C6" s="124"/>
      <c r="D6" s="309"/>
      <c r="E6" s="309"/>
      <c r="F6" s="309"/>
      <c r="G6" s="309"/>
      <c r="H6" s="126"/>
      <c r="I6" s="20"/>
    </row>
    <row r="7" spans="1:13" ht="27" thickBot="1">
      <c r="A7" s="20"/>
      <c r="B7" s="123"/>
      <c r="C7" s="127" t="s">
        <v>198</v>
      </c>
      <c r="D7" s="310"/>
      <c r="E7" s="310"/>
      <c r="F7" s="310"/>
      <c r="G7" s="310"/>
      <c r="H7" s="126"/>
      <c r="I7" s="20"/>
    </row>
    <row r="8" spans="1:13" ht="27" thickBot="1">
      <c r="A8" s="20"/>
      <c r="B8" s="123"/>
      <c r="C8" s="127" t="s">
        <v>199</v>
      </c>
      <c r="D8" s="311"/>
      <c r="E8" s="311"/>
      <c r="F8" s="311"/>
      <c r="G8" s="311"/>
      <c r="H8" s="126"/>
      <c r="I8" s="20"/>
    </row>
    <row r="9" spans="1:13" ht="27" thickBot="1">
      <c r="A9" s="20"/>
      <c r="B9" s="123"/>
      <c r="C9" s="127" t="s">
        <v>200</v>
      </c>
      <c r="D9" s="311"/>
      <c r="E9" s="311"/>
      <c r="F9" s="311"/>
      <c r="G9" s="311"/>
      <c r="H9" s="126"/>
      <c r="I9" s="20"/>
      <c r="K9" s="30">
        <v>0.8</v>
      </c>
      <c r="L9" s="30">
        <v>1</v>
      </c>
      <c r="M9" s="30">
        <f>K9/L9</f>
        <v>0.8</v>
      </c>
    </row>
    <row r="10" spans="1:13" ht="25.5">
      <c r="A10" s="20"/>
      <c r="B10" s="123"/>
      <c r="C10" s="124"/>
      <c r="D10" s="125"/>
      <c r="E10" s="125"/>
      <c r="F10" s="125"/>
      <c r="G10" s="125"/>
      <c r="H10" s="126"/>
      <c r="I10" s="20"/>
      <c r="K10" s="30">
        <v>0.2</v>
      </c>
      <c r="L10" s="30">
        <v>1</v>
      </c>
      <c r="M10" s="30">
        <v>0.2</v>
      </c>
    </row>
    <row r="11" spans="1:13" ht="52.5">
      <c r="A11" s="20"/>
      <c r="B11" s="123"/>
      <c r="C11" s="128" t="s">
        <v>201</v>
      </c>
      <c r="D11" s="129">
        <f>F3Evaluación!N36</f>
        <v>0</v>
      </c>
      <c r="E11" s="312">
        <f>(D11*M9)/L9</f>
        <v>0</v>
      </c>
      <c r="F11" s="309"/>
      <c r="G11" s="309"/>
      <c r="H11" s="313"/>
      <c r="I11" s="20"/>
    </row>
    <row r="12" spans="1:13" ht="25.5">
      <c r="A12" s="20"/>
      <c r="B12" s="123"/>
      <c r="C12" s="130" t="s">
        <v>202</v>
      </c>
      <c r="D12" s="131">
        <v>0.8</v>
      </c>
      <c r="E12" s="312"/>
      <c r="F12" s="309"/>
      <c r="G12" s="309"/>
      <c r="H12" s="313"/>
      <c r="I12" s="20"/>
    </row>
    <row r="13" spans="1:13" ht="26.25">
      <c r="A13" s="20"/>
      <c r="B13" s="123"/>
      <c r="C13" s="132" t="s">
        <v>203</v>
      </c>
      <c r="D13" s="129">
        <f>F4ValoraciónCompetencias!K107</f>
        <v>4.3076923076923082E-2</v>
      </c>
      <c r="E13" s="312">
        <f>(D13*M10)/L10</f>
        <v>8.6153846153846168E-3</v>
      </c>
      <c r="F13" s="309"/>
      <c r="G13" s="309"/>
      <c r="H13" s="313"/>
      <c r="I13" s="20"/>
    </row>
    <row r="14" spans="1:13" ht="25.5">
      <c r="A14" s="20"/>
      <c r="B14" s="123"/>
      <c r="C14" s="133" t="s">
        <v>204</v>
      </c>
      <c r="D14" s="131">
        <v>0.2</v>
      </c>
      <c r="E14" s="312"/>
      <c r="F14" s="309"/>
      <c r="G14" s="309"/>
      <c r="H14" s="313"/>
      <c r="I14" s="20"/>
    </row>
    <row r="15" spans="1:13" ht="26.25">
      <c r="A15" s="20"/>
      <c r="B15" s="123"/>
      <c r="C15" s="132" t="s">
        <v>205</v>
      </c>
      <c r="D15" s="131"/>
      <c r="E15" s="129">
        <f>SUM(E11:E14)</f>
        <v>8.6153846153846168E-3</v>
      </c>
      <c r="F15" s="309"/>
      <c r="G15" s="309"/>
      <c r="H15" s="313"/>
      <c r="I15" s="20"/>
    </row>
    <row r="16" spans="1:13" ht="25.5">
      <c r="A16" s="20"/>
      <c r="B16" s="123"/>
      <c r="C16" s="134"/>
      <c r="D16" s="134"/>
      <c r="E16" s="134"/>
      <c r="F16" s="134"/>
      <c r="G16" s="309"/>
      <c r="H16" s="313"/>
      <c r="I16" s="20"/>
    </row>
    <row r="17" spans="1:9" ht="26.25">
      <c r="A17" s="20"/>
      <c r="B17" s="123"/>
      <c r="C17" s="134"/>
      <c r="D17" s="134"/>
      <c r="E17" s="134"/>
      <c r="F17" s="134"/>
      <c r="G17" s="135"/>
      <c r="H17" s="136"/>
      <c r="I17" s="20"/>
    </row>
    <row r="18" spans="1:9" ht="26.25">
      <c r="A18" s="20"/>
      <c r="B18" s="123"/>
      <c r="C18" s="134"/>
      <c r="D18" s="137" t="s">
        <v>206</v>
      </c>
      <c r="E18" s="138">
        <f>E15</f>
        <v>8.6153846153846168E-3</v>
      </c>
      <c r="F18" s="134"/>
      <c r="G18" s="135"/>
      <c r="H18" s="136"/>
      <c r="I18" s="20"/>
    </row>
    <row r="19" spans="1:9" ht="25.5">
      <c r="A19" s="20"/>
      <c r="B19" s="123"/>
      <c r="C19" s="134"/>
      <c r="D19" s="134"/>
      <c r="E19" s="134"/>
      <c r="F19" s="134"/>
      <c r="G19" s="134"/>
      <c r="H19" s="126"/>
      <c r="I19" s="20"/>
    </row>
    <row r="20" spans="1:9" ht="26.25">
      <c r="A20" s="20"/>
      <c r="B20" s="306" t="s">
        <v>207</v>
      </c>
      <c r="C20" s="307"/>
      <c r="D20" s="307"/>
      <c r="E20" s="307"/>
      <c r="F20" s="307"/>
      <c r="G20" s="307"/>
      <c r="H20" s="308"/>
      <c r="I20" s="20"/>
    </row>
    <row r="21" spans="1:9" ht="26.25">
      <c r="B21" s="314" t="s">
        <v>208</v>
      </c>
      <c r="C21" s="315"/>
      <c r="D21" s="315"/>
      <c r="E21" s="315"/>
      <c r="F21" s="315"/>
      <c r="G21" s="315"/>
      <c r="H21" s="316"/>
    </row>
    <row r="22" spans="1:9" ht="25.5">
      <c r="B22" s="290"/>
      <c r="C22" s="290"/>
      <c r="D22" s="290"/>
      <c r="E22" s="290"/>
      <c r="F22" s="290"/>
      <c r="G22" s="290"/>
      <c r="H22" s="290"/>
    </row>
    <row r="23" spans="1:9" ht="25.5">
      <c r="B23" s="290"/>
      <c r="C23" s="290"/>
      <c r="D23" s="290"/>
      <c r="E23" s="290"/>
      <c r="F23" s="290"/>
      <c r="G23" s="290"/>
      <c r="H23" s="290"/>
    </row>
    <row r="24" spans="1:9" ht="25.5">
      <c r="B24" s="290"/>
      <c r="C24" s="290"/>
      <c r="D24" s="290"/>
      <c r="E24" s="290"/>
      <c r="F24" s="290"/>
      <c r="G24" s="290"/>
      <c r="H24" s="290"/>
    </row>
    <row r="25" spans="1:9" ht="25.5">
      <c r="B25" s="290"/>
      <c r="C25" s="290"/>
      <c r="D25" s="290"/>
      <c r="E25" s="290"/>
      <c r="F25" s="290"/>
      <c r="G25" s="290"/>
      <c r="H25" s="290"/>
    </row>
    <row r="26" spans="1:9" ht="25.5">
      <c r="B26" s="291"/>
      <c r="C26" s="291"/>
      <c r="D26" s="291"/>
      <c r="E26" s="291"/>
      <c r="F26" s="291"/>
      <c r="G26" s="291"/>
      <c r="H26" s="291"/>
    </row>
    <row r="27" spans="1:9" ht="25.5">
      <c r="B27" s="291"/>
      <c r="C27" s="291"/>
      <c r="D27" s="291"/>
      <c r="E27" s="291"/>
      <c r="F27" s="291"/>
      <c r="G27" s="291"/>
      <c r="H27" s="291"/>
    </row>
    <row r="28" spans="1:9" ht="25.5">
      <c r="B28" s="290"/>
      <c r="C28" s="290"/>
      <c r="D28" s="290"/>
      <c r="E28" s="290"/>
      <c r="F28" s="290"/>
      <c r="G28" s="290"/>
      <c r="H28" s="290"/>
    </row>
    <row r="29" spans="1:9" ht="25.5">
      <c r="B29" s="291"/>
      <c r="C29" s="291"/>
      <c r="D29" s="291"/>
      <c r="E29" s="291"/>
      <c r="F29" s="291"/>
      <c r="G29" s="291"/>
      <c r="H29" s="291"/>
    </row>
    <row r="30" spans="1:9" ht="25.5">
      <c r="B30" s="291"/>
      <c r="C30" s="291"/>
      <c r="D30" s="291"/>
      <c r="E30" s="291"/>
      <c r="F30" s="291"/>
      <c r="G30" s="291"/>
      <c r="H30" s="291"/>
    </row>
    <row r="31" spans="1:9" ht="26.25">
      <c r="B31" s="292" t="s">
        <v>209</v>
      </c>
      <c r="C31" s="293"/>
      <c r="D31" s="293"/>
      <c r="E31" s="293"/>
      <c r="F31" s="293"/>
      <c r="G31" s="293"/>
      <c r="H31" s="294"/>
    </row>
    <row r="32" spans="1:9" ht="25.5">
      <c r="B32" s="290"/>
      <c r="C32" s="290"/>
      <c r="D32" s="290"/>
      <c r="E32" s="290"/>
      <c r="F32" s="290"/>
      <c r="G32" s="290"/>
      <c r="H32" s="290"/>
    </row>
    <row r="33" spans="1:12" ht="25.5">
      <c r="B33" s="291"/>
      <c r="C33" s="291"/>
      <c r="D33" s="291"/>
      <c r="E33" s="291"/>
      <c r="F33" s="291"/>
      <c r="G33" s="291"/>
      <c r="H33" s="291"/>
    </row>
    <row r="34" spans="1:12" ht="25.5">
      <c r="B34" s="291"/>
      <c r="C34" s="291"/>
      <c r="D34" s="291"/>
      <c r="E34" s="291"/>
      <c r="F34" s="291"/>
      <c r="G34" s="291"/>
      <c r="H34" s="291"/>
    </row>
    <row r="35" spans="1:12" ht="25.5">
      <c r="B35" s="290"/>
      <c r="C35" s="290"/>
      <c r="D35" s="290"/>
      <c r="E35" s="290"/>
      <c r="F35" s="290"/>
      <c r="G35" s="290"/>
      <c r="H35" s="290"/>
    </row>
    <row r="36" spans="1:12" ht="25.5">
      <c r="B36" s="291"/>
      <c r="C36" s="291"/>
      <c r="D36" s="291"/>
      <c r="E36" s="291"/>
      <c r="F36" s="291"/>
      <c r="G36" s="291"/>
      <c r="H36" s="291"/>
    </row>
    <row r="37" spans="1:12" ht="25.5">
      <c r="B37" s="291"/>
      <c r="C37" s="291"/>
      <c r="D37" s="291"/>
      <c r="E37" s="291"/>
      <c r="F37" s="291"/>
      <c r="G37" s="291"/>
      <c r="H37" s="291"/>
    </row>
    <row r="38" spans="1:12" ht="25.5">
      <c r="B38" s="290"/>
      <c r="C38" s="290"/>
      <c r="D38" s="290"/>
      <c r="E38" s="290"/>
      <c r="F38" s="290"/>
      <c r="G38" s="290"/>
      <c r="H38" s="290"/>
    </row>
    <row r="39" spans="1:12" ht="25.5">
      <c r="B39" s="291"/>
      <c r="C39" s="291"/>
      <c r="D39" s="291"/>
      <c r="E39" s="291"/>
      <c r="F39" s="291"/>
      <c r="G39" s="291"/>
      <c r="H39" s="291"/>
    </row>
    <row r="40" spans="1:12" ht="25.5">
      <c r="B40" s="291"/>
      <c r="C40" s="291"/>
      <c r="D40" s="291"/>
      <c r="E40" s="291"/>
      <c r="F40" s="291"/>
      <c r="G40" s="291"/>
      <c r="H40" s="291"/>
    </row>
    <row r="41" spans="1:12" ht="9.75" customHeight="1">
      <c r="A41" s="20"/>
      <c r="B41" s="139"/>
      <c r="C41" s="140"/>
      <c r="D41" s="140"/>
      <c r="E41" s="140"/>
      <c r="F41" s="140"/>
      <c r="G41" s="140"/>
      <c r="H41" s="141"/>
      <c r="I41" s="20"/>
    </row>
    <row r="42" spans="1:12" ht="9.75" customHeight="1">
      <c r="A42" s="20"/>
      <c r="B42" s="139"/>
      <c r="C42" s="140"/>
      <c r="D42" s="140"/>
      <c r="E42" s="140"/>
      <c r="F42" s="140"/>
      <c r="G42" s="140"/>
      <c r="H42" s="141"/>
      <c r="I42" s="20"/>
    </row>
    <row r="43" spans="1:12" ht="9.75" customHeight="1">
      <c r="A43" s="20"/>
      <c r="B43" s="139"/>
      <c r="C43" s="140"/>
      <c r="D43" s="140"/>
      <c r="E43" s="140"/>
      <c r="F43" s="140"/>
      <c r="G43" s="140"/>
      <c r="H43" s="140"/>
      <c r="I43" s="27"/>
    </row>
    <row r="44" spans="1:12" ht="9.75" customHeight="1">
      <c r="A44" s="28"/>
      <c r="B44" s="140"/>
      <c r="C44" s="140"/>
      <c r="D44" s="140"/>
      <c r="E44" s="140"/>
      <c r="F44" s="140"/>
      <c r="G44" s="140"/>
      <c r="H44" s="140"/>
      <c r="I44" s="27"/>
      <c r="L44" s="29"/>
    </row>
    <row r="45" spans="1:12" ht="9.75" customHeight="1">
      <c r="A45" s="20"/>
      <c r="B45" s="139"/>
      <c r="C45" s="142"/>
      <c r="D45" s="143"/>
      <c r="E45" s="140"/>
      <c r="F45" s="144"/>
      <c r="G45" s="145"/>
      <c r="H45" s="140"/>
      <c r="I45" s="27"/>
    </row>
    <row r="46" spans="1:12" ht="26.25">
      <c r="A46" s="20"/>
      <c r="B46" s="139"/>
      <c r="C46" s="304" t="s">
        <v>62</v>
      </c>
      <c r="D46" s="304"/>
      <c r="E46" s="140"/>
      <c r="F46" s="305" t="s">
        <v>76</v>
      </c>
      <c r="G46" s="305"/>
      <c r="H46" s="146"/>
      <c r="I46" s="27"/>
    </row>
    <row r="47" spans="1:12" ht="9.75" customHeight="1">
      <c r="A47" s="20"/>
      <c r="B47" s="139"/>
      <c r="C47" s="140"/>
      <c r="D47" s="140"/>
      <c r="E47" s="140"/>
      <c r="F47" s="140"/>
      <c r="G47" s="140"/>
      <c r="H47" s="140"/>
      <c r="I47" s="27"/>
    </row>
    <row r="48" spans="1:12" ht="9.75" customHeight="1">
      <c r="A48" s="20"/>
      <c r="B48" s="139"/>
      <c r="C48" s="140"/>
      <c r="D48" s="140"/>
      <c r="E48" s="140"/>
      <c r="F48" s="140"/>
      <c r="G48" s="140"/>
      <c r="H48" s="140"/>
      <c r="I48" s="27"/>
    </row>
    <row r="49" spans="1:9" ht="9.75" customHeight="1">
      <c r="A49" s="20"/>
      <c r="B49" s="139"/>
      <c r="C49" s="140"/>
      <c r="D49" s="140"/>
      <c r="E49" s="140"/>
      <c r="F49" s="140"/>
      <c r="G49" s="140"/>
      <c r="H49" s="140"/>
      <c r="I49" s="27"/>
    </row>
    <row r="50" spans="1:9" ht="26.25">
      <c r="A50" s="20"/>
      <c r="B50" s="139"/>
      <c r="C50" s="140"/>
      <c r="D50" s="147" t="s">
        <v>210</v>
      </c>
      <c r="E50" s="148"/>
      <c r="F50" s="140"/>
      <c r="G50" s="140"/>
      <c r="H50" s="140"/>
      <c r="I50" s="27"/>
    </row>
    <row r="51" spans="1:9" ht="25.5">
      <c r="A51" s="20"/>
      <c r="B51" s="149"/>
      <c r="C51" s="148"/>
      <c r="D51" s="140"/>
      <c r="E51" s="148"/>
      <c r="F51" s="140"/>
      <c r="G51" s="140"/>
      <c r="H51" s="148"/>
      <c r="I51" s="27"/>
    </row>
    <row r="52" spans="1:9" ht="9" customHeight="1">
      <c r="B52" s="150"/>
      <c r="C52" s="150"/>
      <c r="D52" s="151"/>
      <c r="E52" s="150"/>
      <c r="F52" s="151"/>
      <c r="G52" s="151"/>
      <c r="H52" s="150"/>
    </row>
  </sheetData>
  <mergeCells count="33">
    <mergeCell ref="B1:H4"/>
    <mergeCell ref="C46:D46"/>
    <mergeCell ref="F46:G46"/>
    <mergeCell ref="B5:H5"/>
    <mergeCell ref="D6:G6"/>
    <mergeCell ref="D7:G7"/>
    <mergeCell ref="D8:G8"/>
    <mergeCell ref="D9:G9"/>
    <mergeCell ref="E11:E12"/>
    <mergeCell ref="F11:H15"/>
    <mergeCell ref="E13:E14"/>
    <mergeCell ref="G16:H16"/>
    <mergeCell ref="B20:H20"/>
    <mergeCell ref="B21:H21"/>
    <mergeCell ref="B22:H22"/>
    <mergeCell ref="B25:H25"/>
    <mergeCell ref="B39:H39"/>
    <mergeCell ref="B28:H28"/>
    <mergeCell ref="B40:H40"/>
    <mergeCell ref="B31:H31"/>
    <mergeCell ref="B32:H32"/>
    <mergeCell ref="B35:H35"/>
    <mergeCell ref="B38:H38"/>
    <mergeCell ref="B30:H30"/>
    <mergeCell ref="B33:H33"/>
    <mergeCell ref="B34:H34"/>
    <mergeCell ref="B36:H36"/>
    <mergeCell ref="B37:H37"/>
    <mergeCell ref="B23:H23"/>
    <mergeCell ref="B24:H24"/>
    <mergeCell ref="B26:H26"/>
    <mergeCell ref="B27:H27"/>
    <mergeCell ref="B29:H29"/>
  </mergeCells>
  <pageMargins left="0.7" right="0.7" top="0.75" bottom="0.75" header="0.3" footer="0.3"/>
  <pageSetup paperSize="14" scale="52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rden xmlns="a8c18c6c-cefa-4b99-b050-d33e529ecf67"/>
    <_x002f__x002f_ xmlns="a8c18c6c-cefa-4b99-b050-d33e529ecf67" xsi:nil="true"/>
    <TaxCatchAll xmlns="dd6844ec-5394-4908-9fc7-2b61834fcc1b" xsi:nil="true"/>
    <lcf76f155ced4ddcb4097134ff3c332f xmlns="a8c18c6c-cefa-4b99-b050-d33e529ecf67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C15C5B009B1164492E50DD4602ABF18" ma:contentTypeVersion="21" ma:contentTypeDescription="Crear nuevo documento." ma:contentTypeScope="" ma:versionID="230416fdb93ff4c22e44caa3033d2a8d">
  <xsd:schema xmlns:xsd="http://www.w3.org/2001/XMLSchema" xmlns:xs="http://www.w3.org/2001/XMLSchema" xmlns:p="http://schemas.microsoft.com/office/2006/metadata/properties" xmlns:ns2="a8c18c6c-cefa-4b99-b050-d33e529ecf67" xmlns:ns3="dd6844ec-5394-4908-9fc7-2b61834fcc1b" targetNamespace="http://schemas.microsoft.com/office/2006/metadata/properties" ma:root="true" ma:fieldsID="67b8de1ace789b88206a55df91a866cb" ns2:_="" ns3:_="">
    <xsd:import namespace="a8c18c6c-cefa-4b99-b050-d33e529ecf67"/>
    <xsd:import namespace="dd6844ec-5394-4908-9fc7-2b61834fcc1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_x002f__x002f_" minOccurs="0"/>
                <xsd:element ref="ns2:orden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c18c6c-cefa-4b99-b050-d33e529ecf6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b4a1e0e0-3b50-4177-8d07-c02f28f102b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x002f__x002f_" ma:index="25" nillable="true" ma:displayName="//" ma:format="Thumbnail" ma:internalName="_x002f__x002f_">
      <xsd:simpleType>
        <xsd:restriction base="dms:Unknown"/>
      </xsd:simpleType>
    </xsd:element>
    <xsd:element name="orden" ma:index="26" ma:displayName="orden" ma:description="orden" ma:format="Dropdown" ma:internalName="orden" ma:percentage="FALSE">
      <xsd:simpleType>
        <xsd:restriction base="dms:Number">
          <xsd:maxInclusive value="10000"/>
          <xsd:minInclusive value="1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6844ec-5394-4908-9fc7-2b61834fcc1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c9cdfb32-c40b-4fb0-bd3d-90a9c3052c8d}" ma:internalName="TaxCatchAll" ma:showField="CatchAllData" ma:web="dd6844ec-5394-4908-9fc7-2b61834fcc1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B62427A-7478-4A83-A2FA-E05F2AA854D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8F7EE91-D4DB-46F1-9AF2-6128D93ADA10}">
  <ds:schemaRefs>
    <ds:schemaRef ds:uri="http://schemas.microsoft.com/office/2006/metadata/properties"/>
    <ds:schemaRef ds:uri="http://schemas.microsoft.com/office/infopath/2007/PartnerControls"/>
    <ds:schemaRef ds:uri="a8c18c6c-cefa-4b99-b050-d33e529ecf67"/>
    <ds:schemaRef ds:uri="dd6844ec-5394-4908-9fc7-2b61834fcc1b"/>
  </ds:schemaRefs>
</ds:datastoreItem>
</file>

<file path=customXml/itemProps3.xml><?xml version="1.0" encoding="utf-8"?>
<ds:datastoreItem xmlns:ds="http://schemas.openxmlformats.org/officeDocument/2006/customXml" ds:itemID="{99D2939F-3E0C-4FF7-B409-D20692F08D9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8c18c6c-cefa-4b99-b050-d33e529ecf67"/>
    <ds:schemaRef ds:uri="dd6844ec-5394-4908-9fc7-2b61834fcc1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Descripción1</vt:lpstr>
      <vt:lpstr>F1Concertación</vt:lpstr>
      <vt:lpstr>F2Seguimiento-Retroalimentación</vt:lpstr>
      <vt:lpstr>F3Evaluación</vt:lpstr>
      <vt:lpstr>Instructivo</vt:lpstr>
      <vt:lpstr>F4ValoraciónCompetencias</vt:lpstr>
      <vt:lpstr>F5EvaluaciónFinal-Retroalimenta</vt:lpstr>
      <vt:lpstr>'F1Concertación'!Área_de_impresión</vt:lpstr>
      <vt:lpstr>'F2Seguimiento-Retroalimentación'!Área_de_impresión</vt:lpstr>
      <vt:lpstr>'F3Evaluación'!Área_de_impresión</vt:lpstr>
      <vt:lpstr>'F4ValoraciónCompetencias'!Área_de_impresión</vt:lpstr>
      <vt:lpstr>'F5EvaluaciónFinal-Retroalimenta'!Área_de_impresión</vt:lpstr>
      <vt:lpstr>Instructivo!Área_de_impresión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Usuario</dc:creator>
  <cp:keywords/>
  <dc:description/>
  <cp:lastModifiedBy>Orietta Sofia Cotes Diaz - Pasante</cp:lastModifiedBy>
  <cp:revision/>
  <cp:lastPrinted>2025-12-19T14:57:26Z</cp:lastPrinted>
  <dcterms:created xsi:type="dcterms:W3CDTF">2022-07-17T07:48:36Z</dcterms:created>
  <dcterms:modified xsi:type="dcterms:W3CDTF">2026-06-11T14:57:11Z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0x0101007C15C5B009B1164492E50DD4602ABF18</vt:lpwstr>
  </property>
</Properties>
</file>